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Mecze" sheetId="1" r:id="rId1"/>
    <sheet name="Prawdopodobieństwo" sheetId="2" r:id="rId2"/>
    <sheet name="Obliczenia" sheetId="4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4"/>
  <c r="AD24" s="1"/>
  <c r="B14"/>
  <c r="F14" s="1"/>
  <c r="AE24" l="1"/>
  <c r="AD25"/>
  <c r="AH24"/>
  <c r="C24"/>
  <c r="G24" s="1"/>
  <c r="F24"/>
  <c r="B34"/>
  <c r="J24"/>
  <c r="T24"/>
  <c r="T14"/>
  <c r="C14"/>
  <c r="G14" s="1"/>
  <c r="AN14"/>
  <c r="AO14" s="1"/>
  <c r="J14"/>
  <c r="AD14"/>
  <c r="A10" i="2"/>
  <c r="F7"/>
  <c r="G65" i="1"/>
  <c r="F65"/>
  <c r="H65" s="1"/>
  <c r="G64"/>
  <c r="I64" s="1"/>
  <c r="F64"/>
  <c r="H64" s="1"/>
  <c r="A64"/>
  <c r="B64" s="1"/>
  <c r="G59"/>
  <c r="F59"/>
  <c r="H59" s="1"/>
  <c r="G58"/>
  <c r="I58" s="1"/>
  <c r="F58"/>
  <c r="H58" s="1"/>
  <c r="G56"/>
  <c r="F56"/>
  <c r="H56" s="1"/>
  <c r="G55"/>
  <c r="I55" s="1"/>
  <c r="F55"/>
  <c r="H55" s="1"/>
  <c r="A55"/>
  <c r="B55" s="1"/>
  <c r="G50"/>
  <c r="F50"/>
  <c r="H50" s="1"/>
  <c r="G49"/>
  <c r="I49" s="1"/>
  <c r="F49"/>
  <c r="H49" s="1"/>
  <c r="G47"/>
  <c r="F47"/>
  <c r="H47" s="1"/>
  <c r="G46"/>
  <c r="I46" s="1"/>
  <c r="F46"/>
  <c r="H46" s="1"/>
  <c r="G44"/>
  <c r="F44"/>
  <c r="H44" s="1"/>
  <c r="G43"/>
  <c r="I43" s="1"/>
  <c r="F43"/>
  <c r="H43" s="1"/>
  <c r="G41"/>
  <c r="F41"/>
  <c r="H41" s="1"/>
  <c r="G40"/>
  <c r="I40" s="1"/>
  <c r="F40"/>
  <c r="H40" s="1"/>
  <c r="A40"/>
  <c r="B40" s="1"/>
  <c r="G35"/>
  <c r="I35" s="1"/>
  <c r="F35"/>
  <c r="H35" s="1"/>
  <c r="G34"/>
  <c r="I34" s="1"/>
  <c r="F34"/>
  <c r="H34" s="1"/>
  <c r="G32"/>
  <c r="I32" s="1"/>
  <c r="F32"/>
  <c r="H32" s="1"/>
  <c r="G31"/>
  <c r="I31" s="1"/>
  <c r="F31"/>
  <c r="G29"/>
  <c r="I29" s="1"/>
  <c r="F29"/>
  <c r="H29" s="1"/>
  <c r="G28"/>
  <c r="I28" s="1"/>
  <c r="F28"/>
  <c r="H28" s="1"/>
  <c r="G26"/>
  <c r="I26" s="1"/>
  <c r="F26"/>
  <c r="H26" s="1"/>
  <c r="I25"/>
  <c r="G25"/>
  <c r="F25"/>
  <c r="G23"/>
  <c r="I23" s="1"/>
  <c r="F23"/>
  <c r="G22"/>
  <c r="I22" s="1"/>
  <c r="F22"/>
  <c r="H22" s="1"/>
  <c r="G20"/>
  <c r="I20" s="1"/>
  <c r="F20"/>
  <c r="H20" s="1"/>
  <c r="G19"/>
  <c r="I19" s="1"/>
  <c r="F19"/>
  <c r="I17"/>
  <c r="G17"/>
  <c r="F17"/>
  <c r="I16"/>
  <c r="G16"/>
  <c r="F16"/>
  <c r="H16" s="1"/>
  <c r="G14"/>
  <c r="I14" s="1"/>
  <c r="F14"/>
  <c r="I13"/>
  <c r="G13"/>
  <c r="F13"/>
  <c r="H13" s="1"/>
  <c r="A13"/>
  <c r="B13" s="1"/>
  <c r="B44" i="4" l="1"/>
  <c r="F34"/>
  <c r="C34"/>
  <c r="G34" s="1"/>
  <c r="J34"/>
  <c r="AD34"/>
  <c r="T34"/>
  <c r="U24"/>
  <c r="T25"/>
  <c r="X24"/>
  <c r="K24"/>
  <c r="J25"/>
  <c r="N24"/>
  <c r="AE25"/>
  <c r="AD26"/>
  <c r="AH25"/>
  <c r="AI24"/>
  <c r="T15"/>
  <c r="U14"/>
  <c r="X14"/>
  <c r="AE14"/>
  <c r="AD15"/>
  <c r="AH14"/>
  <c r="K14"/>
  <c r="N14"/>
  <c r="J15"/>
  <c r="A58" i="2"/>
  <c r="AN24" i="4"/>
  <c r="AO24" s="1"/>
  <c r="B10" i="2"/>
  <c r="C10" s="1"/>
  <c r="A11"/>
  <c r="A59" s="1"/>
  <c r="K13" i="1"/>
  <c r="A34" i="2"/>
  <c r="A14" i="1"/>
  <c r="A41"/>
  <c r="A56"/>
  <c r="A65"/>
  <c r="B65" s="1"/>
  <c r="G7" i="2"/>
  <c r="AD27" i="4" l="1"/>
  <c r="AH26"/>
  <c r="AE26"/>
  <c r="U25"/>
  <c r="T26"/>
  <c r="X25"/>
  <c r="AI25"/>
  <c r="Y24"/>
  <c r="T35"/>
  <c r="X34"/>
  <c r="U34"/>
  <c r="AD35"/>
  <c r="AH34"/>
  <c r="AE34"/>
  <c r="N34"/>
  <c r="J35"/>
  <c r="K34"/>
  <c r="K25"/>
  <c r="N25"/>
  <c r="L24"/>
  <c r="O24"/>
  <c r="B54"/>
  <c r="F44"/>
  <c r="C44"/>
  <c r="G44" s="1"/>
  <c r="AD44"/>
  <c r="T44"/>
  <c r="J44"/>
  <c r="AN34"/>
  <c r="AO34" s="1"/>
  <c r="O14"/>
  <c r="L14"/>
  <c r="N15"/>
  <c r="K15"/>
  <c r="AE15"/>
  <c r="AD16"/>
  <c r="AH15"/>
  <c r="Y14"/>
  <c r="AI14"/>
  <c r="X15"/>
  <c r="T16"/>
  <c r="U15"/>
  <c r="A82" i="2"/>
  <c r="W82" s="1"/>
  <c r="F82"/>
  <c r="C34"/>
  <c r="C58"/>
  <c r="F8"/>
  <c r="G34"/>
  <c r="F34"/>
  <c r="B14" i="1"/>
  <c r="H14" s="1"/>
  <c r="A16"/>
  <c r="K14"/>
  <c r="A35" i="2"/>
  <c r="A12"/>
  <c r="A60" s="1"/>
  <c r="B11"/>
  <c r="C11" s="1"/>
  <c r="H7"/>
  <c r="B56" i="1"/>
  <c r="A58"/>
  <c r="B41"/>
  <c r="A43"/>
  <c r="X44" i="4" l="1"/>
  <c r="U44"/>
  <c r="T45"/>
  <c r="AH44"/>
  <c r="AE44"/>
  <c r="AD45"/>
  <c r="AE35"/>
  <c r="AD36"/>
  <c r="AH35"/>
  <c r="O25"/>
  <c r="L25"/>
  <c r="Y34"/>
  <c r="X26"/>
  <c r="U26"/>
  <c r="T27"/>
  <c r="V25"/>
  <c r="Y25"/>
  <c r="AD54"/>
  <c r="T54"/>
  <c r="J54"/>
  <c r="F54"/>
  <c r="C54"/>
  <c r="G54" s="1"/>
  <c r="B64"/>
  <c r="N35"/>
  <c r="K35"/>
  <c r="T36"/>
  <c r="X35"/>
  <c r="U35"/>
  <c r="AI26"/>
  <c r="O34"/>
  <c r="L34"/>
  <c r="V24"/>
  <c r="AE27"/>
  <c r="AH27"/>
  <c r="AD28"/>
  <c r="N44"/>
  <c r="K44"/>
  <c r="J45"/>
  <c r="AI34"/>
  <c r="Y15"/>
  <c r="AH16"/>
  <c r="AD17"/>
  <c r="AE16"/>
  <c r="AN44"/>
  <c r="AO44" s="1"/>
  <c r="T17"/>
  <c r="X16"/>
  <c r="U16"/>
  <c r="AI15"/>
  <c r="O15"/>
  <c r="L15"/>
  <c r="V14"/>
  <c r="H34" i="2"/>
  <c r="A83"/>
  <c r="W83"/>
  <c r="G83"/>
  <c r="C35"/>
  <c r="C59"/>
  <c r="C82"/>
  <c r="G35"/>
  <c r="F35"/>
  <c r="H35"/>
  <c r="B43" i="1"/>
  <c r="A44"/>
  <c r="A13" i="2"/>
  <c r="B12"/>
  <c r="C12" s="1"/>
  <c r="A36"/>
  <c r="B58" i="1"/>
  <c r="A59"/>
  <c r="B59" s="1"/>
  <c r="G8" i="2"/>
  <c r="I7"/>
  <c r="B16" i="1"/>
  <c r="A17"/>
  <c r="K16"/>
  <c r="C40"/>
  <c r="D40" s="1"/>
  <c r="AD46" i="4" l="1"/>
  <c r="AH45"/>
  <c r="AE45"/>
  <c r="AD29"/>
  <c r="AH28"/>
  <c r="AE28"/>
  <c r="AI27"/>
  <c r="B74"/>
  <c r="AD64"/>
  <c r="T64"/>
  <c r="J64"/>
  <c r="F64"/>
  <c r="C64"/>
  <c r="G64" s="1"/>
  <c r="AI44"/>
  <c r="Y35"/>
  <c r="K54"/>
  <c r="J55"/>
  <c r="N54"/>
  <c r="X27"/>
  <c r="U27"/>
  <c r="T46"/>
  <c r="X45"/>
  <c r="U45"/>
  <c r="N45"/>
  <c r="K45"/>
  <c r="O44"/>
  <c r="L44"/>
  <c r="U36"/>
  <c r="T37"/>
  <c r="X36"/>
  <c r="U54"/>
  <c r="T55"/>
  <c r="X54"/>
  <c r="Y26"/>
  <c r="AE36"/>
  <c r="AD37"/>
  <c r="AH36"/>
  <c r="Y44"/>
  <c r="O35"/>
  <c r="L35"/>
  <c r="AE54"/>
  <c r="AD55"/>
  <c r="AH54"/>
  <c r="AI35"/>
  <c r="V15"/>
  <c r="Y16"/>
  <c r="X17"/>
  <c r="U17"/>
  <c r="AI16"/>
  <c r="AE17"/>
  <c r="AD18"/>
  <c r="AH17"/>
  <c r="AN54"/>
  <c r="AO54" s="1"/>
  <c r="A84" i="2"/>
  <c r="H84" s="1"/>
  <c r="A61"/>
  <c r="W84"/>
  <c r="I34"/>
  <c r="C36"/>
  <c r="C60"/>
  <c r="C83"/>
  <c r="H8"/>
  <c r="G36"/>
  <c r="F36"/>
  <c r="I36"/>
  <c r="H36"/>
  <c r="I35"/>
  <c r="B44" i="1"/>
  <c r="A46"/>
  <c r="B17"/>
  <c r="H17" s="1"/>
  <c r="A19"/>
  <c r="K17"/>
  <c r="J7" i="2"/>
  <c r="A37"/>
  <c r="B13"/>
  <c r="C13" s="1"/>
  <c r="A14"/>
  <c r="O45" i="4" l="1"/>
  <c r="L45"/>
  <c r="V54"/>
  <c r="Y54"/>
  <c r="K64"/>
  <c r="J65"/>
  <c r="N64"/>
  <c r="AD30"/>
  <c r="AH29"/>
  <c r="AE29"/>
  <c r="Y27"/>
  <c r="V27"/>
  <c r="K55"/>
  <c r="N55"/>
  <c r="U64"/>
  <c r="T65"/>
  <c r="X64"/>
  <c r="AI45"/>
  <c r="AI28"/>
  <c r="AH37"/>
  <c r="AE37"/>
  <c r="AD38"/>
  <c r="X37"/>
  <c r="U37"/>
  <c r="Y45"/>
  <c r="V45"/>
  <c r="L54"/>
  <c r="O54"/>
  <c r="AE64"/>
  <c r="AD65"/>
  <c r="AH64"/>
  <c r="X55"/>
  <c r="U55"/>
  <c r="T56"/>
  <c r="AH55"/>
  <c r="AE55"/>
  <c r="AD56"/>
  <c r="AI36"/>
  <c r="V36"/>
  <c r="Y36"/>
  <c r="AD74"/>
  <c r="T74"/>
  <c r="J74"/>
  <c r="B84"/>
  <c r="F74"/>
  <c r="C74"/>
  <c r="G74" s="1"/>
  <c r="V34"/>
  <c r="AE46"/>
  <c r="AD47"/>
  <c r="AH46"/>
  <c r="AI54"/>
  <c r="T47"/>
  <c r="X46"/>
  <c r="U46"/>
  <c r="AI17"/>
  <c r="Y17"/>
  <c r="AN64"/>
  <c r="AO64" s="1"/>
  <c r="AD19"/>
  <c r="AH18"/>
  <c r="AE18"/>
  <c r="A62" i="2"/>
  <c r="J36"/>
  <c r="A85"/>
  <c r="W85" s="1"/>
  <c r="C37"/>
  <c r="C61"/>
  <c r="C84"/>
  <c r="G37"/>
  <c r="J37"/>
  <c r="I37"/>
  <c r="F37"/>
  <c r="H37"/>
  <c r="J34"/>
  <c r="J35"/>
  <c r="A15"/>
  <c r="B14"/>
  <c r="C14" s="1"/>
  <c r="A38"/>
  <c r="I8"/>
  <c r="B19" i="1"/>
  <c r="H19" s="1"/>
  <c r="A20"/>
  <c r="K19"/>
  <c r="K7" i="2"/>
  <c r="C41" i="1"/>
  <c r="D41" s="1"/>
  <c r="I41" s="1"/>
  <c r="B46"/>
  <c r="A47"/>
  <c r="AI55" i="4" l="1"/>
  <c r="T57"/>
  <c r="X56"/>
  <c r="U56"/>
  <c r="U65"/>
  <c r="T66"/>
  <c r="X65"/>
  <c r="Y64"/>
  <c r="V64"/>
  <c r="AI29"/>
  <c r="AD75"/>
  <c r="AE74"/>
  <c r="AH74"/>
  <c r="U47"/>
  <c r="X47"/>
  <c r="AI37"/>
  <c r="V37"/>
  <c r="Y37"/>
  <c r="L55"/>
  <c r="O55"/>
  <c r="AE30"/>
  <c r="AD31"/>
  <c r="AH30"/>
  <c r="X74"/>
  <c r="T75"/>
  <c r="U74"/>
  <c r="O64"/>
  <c r="L64"/>
  <c r="V55"/>
  <c r="Y55"/>
  <c r="Y46"/>
  <c r="V46"/>
  <c r="AE47"/>
  <c r="AD48"/>
  <c r="AH47"/>
  <c r="B94"/>
  <c r="F84"/>
  <c r="C84"/>
  <c r="G84" s="1"/>
  <c r="AD84"/>
  <c r="J84"/>
  <c r="T84"/>
  <c r="AF25"/>
  <c r="V26"/>
  <c r="V44"/>
  <c r="V35"/>
  <c r="AI64"/>
  <c r="AI46"/>
  <c r="J75"/>
  <c r="N74"/>
  <c r="K74"/>
  <c r="AD57"/>
  <c r="AH56"/>
  <c r="AE56"/>
  <c r="AE65"/>
  <c r="AD66"/>
  <c r="AH65"/>
  <c r="AH38"/>
  <c r="AE38"/>
  <c r="AD39"/>
  <c r="K65"/>
  <c r="N65"/>
  <c r="AI18"/>
  <c r="AD20"/>
  <c r="AH19"/>
  <c r="AE19"/>
  <c r="AN74"/>
  <c r="AO74" s="1"/>
  <c r="V16"/>
  <c r="I85" i="2"/>
  <c r="A86"/>
  <c r="W86" s="1"/>
  <c r="A63"/>
  <c r="J86"/>
  <c r="C38"/>
  <c r="C62"/>
  <c r="C85"/>
  <c r="G38"/>
  <c r="I38"/>
  <c r="F38"/>
  <c r="J38"/>
  <c r="K38"/>
  <c r="H38"/>
  <c r="K34"/>
  <c r="K35"/>
  <c r="K36"/>
  <c r="K37"/>
  <c r="B20" i="1"/>
  <c r="A22"/>
  <c r="K20"/>
  <c r="A39" i="2"/>
  <c r="A16"/>
  <c r="B15"/>
  <c r="C15" s="1"/>
  <c r="C43" i="1"/>
  <c r="D43" s="1"/>
  <c r="B47"/>
  <c r="A49"/>
  <c r="L7" i="2"/>
  <c r="J8"/>
  <c r="O74" i="4" l="1"/>
  <c r="L74"/>
  <c r="C94"/>
  <c r="G94" s="1"/>
  <c r="AD94"/>
  <c r="T94"/>
  <c r="J94"/>
  <c r="B104"/>
  <c r="F94"/>
  <c r="AF24"/>
  <c r="AI30"/>
  <c r="AF37"/>
  <c r="X57"/>
  <c r="U57"/>
  <c r="AD40"/>
  <c r="AH39"/>
  <c r="AE39"/>
  <c r="AI74"/>
  <c r="AE57"/>
  <c r="AD58"/>
  <c r="AH57"/>
  <c r="AH75"/>
  <c r="AD76"/>
  <c r="AE75"/>
  <c r="AE31"/>
  <c r="AH31"/>
  <c r="K75"/>
  <c r="N75"/>
  <c r="AH48"/>
  <c r="AE48"/>
  <c r="AD49"/>
  <c r="AH66"/>
  <c r="AE66"/>
  <c r="AD67"/>
  <c r="AF46"/>
  <c r="X84"/>
  <c r="T85"/>
  <c r="U84"/>
  <c r="AF47"/>
  <c r="AI47"/>
  <c r="Y74"/>
  <c r="V74"/>
  <c r="V47"/>
  <c r="Y47"/>
  <c r="X66"/>
  <c r="U66"/>
  <c r="T67"/>
  <c r="AI38"/>
  <c r="AI65"/>
  <c r="AF36"/>
  <c r="N84"/>
  <c r="K84"/>
  <c r="J85"/>
  <c r="U75"/>
  <c r="T76"/>
  <c r="X75"/>
  <c r="V65"/>
  <c r="Y65"/>
  <c r="O65"/>
  <c r="L65"/>
  <c r="AI56"/>
  <c r="AD85"/>
  <c r="AH84"/>
  <c r="AE84"/>
  <c r="Y56"/>
  <c r="V56"/>
  <c r="V17"/>
  <c r="AI19"/>
  <c r="AN84"/>
  <c r="AO84" s="1"/>
  <c r="AH20"/>
  <c r="AE20"/>
  <c r="AD21"/>
  <c r="A64" i="2"/>
  <c r="A87"/>
  <c r="W87" s="1"/>
  <c r="C86"/>
  <c r="C39"/>
  <c r="C63"/>
  <c r="L34"/>
  <c r="L35"/>
  <c r="L36"/>
  <c r="L37"/>
  <c r="L38"/>
  <c r="G39"/>
  <c r="F39"/>
  <c r="L39"/>
  <c r="K39"/>
  <c r="I39"/>
  <c r="J39"/>
  <c r="H39"/>
  <c r="A40"/>
  <c r="B16"/>
  <c r="C16" s="1"/>
  <c r="A17"/>
  <c r="A65" s="1"/>
  <c r="K8"/>
  <c r="M7"/>
  <c r="B22" i="1"/>
  <c r="A23"/>
  <c r="K22"/>
  <c r="B49"/>
  <c r="A50"/>
  <c r="B50" s="1"/>
  <c r="AD86" i="4" l="1"/>
  <c r="AE85"/>
  <c r="AH85"/>
  <c r="V66"/>
  <c r="Y66"/>
  <c r="Y84"/>
  <c r="V84"/>
  <c r="AI48"/>
  <c r="T86"/>
  <c r="X85"/>
  <c r="U85"/>
  <c r="AI75"/>
  <c r="AD104"/>
  <c r="T104"/>
  <c r="J104"/>
  <c r="B114"/>
  <c r="F104"/>
  <c r="C104"/>
  <c r="G104" s="1"/>
  <c r="U76"/>
  <c r="X76"/>
  <c r="T77"/>
  <c r="AH76"/>
  <c r="AE76"/>
  <c r="AD77"/>
  <c r="AE58"/>
  <c r="AD59"/>
  <c r="AH58"/>
  <c r="N94"/>
  <c r="K94"/>
  <c r="J95"/>
  <c r="L75"/>
  <c r="O75"/>
  <c r="AI57"/>
  <c r="AI39"/>
  <c r="X94"/>
  <c r="U94"/>
  <c r="T95"/>
  <c r="Y75"/>
  <c r="V75"/>
  <c r="AD68"/>
  <c r="AH67"/>
  <c r="AE67"/>
  <c r="AH94"/>
  <c r="AE94"/>
  <c r="AD95"/>
  <c r="N85"/>
  <c r="K85"/>
  <c r="AI66"/>
  <c r="AD41"/>
  <c r="AE40"/>
  <c r="AH40"/>
  <c r="AI84"/>
  <c r="O84"/>
  <c r="L84"/>
  <c r="AI31"/>
  <c r="Y57"/>
  <c r="V57"/>
  <c r="X67"/>
  <c r="U67"/>
  <c r="AH49"/>
  <c r="AE49"/>
  <c r="AD50"/>
  <c r="AN94"/>
  <c r="AO94" s="1"/>
  <c r="AI20"/>
  <c r="AE21"/>
  <c r="AH21"/>
  <c r="AF14"/>
  <c r="AF15"/>
  <c r="K87" i="2"/>
  <c r="A88"/>
  <c r="W88" s="1"/>
  <c r="C87"/>
  <c r="C40"/>
  <c r="C64"/>
  <c r="L8"/>
  <c r="G40"/>
  <c r="J40"/>
  <c r="F40"/>
  <c r="M40"/>
  <c r="L40"/>
  <c r="K40"/>
  <c r="I40"/>
  <c r="H40"/>
  <c r="M34"/>
  <c r="M35"/>
  <c r="M36"/>
  <c r="M37"/>
  <c r="M38"/>
  <c r="M39"/>
  <c r="B23" i="1"/>
  <c r="H23" s="1"/>
  <c r="A25"/>
  <c r="K23"/>
  <c r="N7" i="2"/>
  <c r="A41"/>
  <c r="A18"/>
  <c r="A66" s="1"/>
  <c r="B17"/>
  <c r="C17" s="1"/>
  <c r="U86" i="4" l="1"/>
  <c r="T87"/>
  <c r="X86"/>
  <c r="AD96"/>
  <c r="AH95"/>
  <c r="AE95"/>
  <c r="X77"/>
  <c r="U77"/>
  <c r="AI40"/>
  <c r="AF94"/>
  <c r="AI94"/>
  <c r="X95"/>
  <c r="U95"/>
  <c r="T96"/>
  <c r="AE59"/>
  <c r="AD60"/>
  <c r="AH59"/>
  <c r="AF45"/>
  <c r="AE104"/>
  <c r="AD105"/>
  <c r="AH104"/>
  <c r="AH50"/>
  <c r="AE50"/>
  <c r="AD51"/>
  <c r="AE41"/>
  <c r="AH41"/>
  <c r="Y94"/>
  <c r="AF58"/>
  <c r="AI58"/>
  <c r="Y76"/>
  <c r="V76"/>
  <c r="AI49"/>
  <c r="AH77"/>
  <c r="AD78"/>
  <c r="AE77"/>
  <c r="AI85"/>
  <c r="AI67"/>
  <c r="AI76"/>
  <c r="AD114"/>
  <c r="T114"/>
  <c r="J114"/>
  <c r="B124"/>
  <c r="F114"/>
  <c r="C114"/>
  <c r="G114" s="1"/>
  <c r="AF27"/>
  <c r="AF34"/>
  <c r="AE86"/>
  <c r="AD87"/>
  <c r="AH86"/>
  <c r="Y67"/>
  <c r="V67"/>
  <c r="N95"/>
  <c r="K95"/>
  <c r="K104"/>
  <c r="J105"/>
  <c r="N104"/>
  <c r="Y85"/>
  <c r="V85"/>
  <c r="O85"/>
  <c r="L85"/>
  <c r="AD69"/>
  <c r="AH68"/>
  <c r="AE68"/>
  <c r="L94"/>
  <c r="O94"/>
  <c r="U104"/>
  <c r="T105"/>
  <c r="X104"/>
  <c r="AN104"/>
  <c r="AO104" s="1"/>
  <c r="AI21"/>
  <c r="L88" i="2"/>
  <c r="A89"/>
  <c r="M89"/>
  <c r="W89"/>
  <c r="C44" i="1"/>
  <c r="D44" s="1"/>
  <c r="I44" s="1"/>
  <c r="C88" i="2"/>
  <c r="C41"/>
  <c r="C65"/>
  <c r="G41"/>
  <c r="L41"/>
  <c r="K41"/>
  <c r="N41"/>
  <c r="F41"/>
  <c r="J41"/>
  <c r="M41"/>
  <c r="I41"/>
  <c r="H41"/>
  <c r="N34"/>
  <c r="N35"/>
  <c r="N36"/>
  <c r="N37"/>
  <c r="N38"/>
  <c r="N39"/>
  <c r="N40"/>
  <c r="B25" i="1"/>
  <c r="H25" s="1"/>
  <c r="A26"/>
  <c r="K25"/>
  <c r="M8" i="2"/>
  <c r="B18"/>
  <c r="C18" s="1"/>
  <c r="A42"/>
  <c r="A19"/>
  <c r="A67" s="1"/>
  <c r="O7"/>
  <c r="V94" i="4" l="1"/>
  <c r="L95"/>
  <c r="O95"/>
  <c r="AH105"/>
  <c r="AE105"/>
  <c r="AD106"/>
  <c r="T97"/>
  <c r="X96"/>
  <c r="U96"/>
  <c r="J115"/>
  <c r="K114"/>
  <c r="N114"/>
  <c r="Y95"/>
  <c r="AD97"/>
  <c r="AH96"/>
  <c r="AE96"/>
  <c r="C124"/>
  <c r="G124" s="1"/>
  <c r="AD124"/>
  <c r="T124"/>
  <c r="J124"/>
  <c r="F124"/>
  <c r="B134"/>
  <c r="AF44"/>
  <c r="AF104"/>
  <c r="AI104"/>
  <c r="AI68"/>
  <c r="AF68"/>
  <c r="X114"/>
  <c r="U114"/>
  <c r="T115"/>
  <c r="AF29"/>
  <c r="AF65"/>
  <c r="AD115"/>
  <c r="AH114"/>
  <c r="AE114"/>
  <c r="AI77"/>
  <c r="AI41"/>
  <c r="AF35"/>
  <c r="U105"/>
  <c r="T106"/>
  <c r="X105"/>
  <c r="AE69"/>
  <c r="AD70"/>
  <c r="AH69"/>
  <c r="AD79"/>
  <c r="AH78"/>
  <c r="AE78"/>
  <c r="AH51"/>
  <c r="AE51"/>
  <c r="Y77"/>
  <c r="V77"/>
  <c r="U87"/>
  <c r="X87"/>
  <c r="Y104"/>
  <c r="AF76"/>
  <c r="AI50"/>
  <c r="AF40"/>
  <c r="Y86"/>
  <c r="V86"/>
  <c r="K105"/>
  <c r="N105"/>
  <c r="L104"/>
  <c r="O104"/>
  <c r="AH60"/>
  <c r="AE60"/>
  <c r="AD61"/>
  <c r="AI86"/>
  <c r="AH87"/>
  <c r="AE87"/>
  <c r="AD88"/>
  <c r="AF59"/>
  <c r="AI59"/>
  <c r="AI95"/>
  <c r="AF95"/>
  <c r="AN114"/>
  <c r="AO114" s="1"/>
  <c r="AF16"/>
  <c r="A90" i="2"/>
  <c r="W90" s="1"/>
  <c r="O41"/>
  <c r="C46" i="1"/>
  <c r="D46" s="1"/>
  <c r="C42" i="2"/>
  <c r="C66"/>
  <c r="C89"/>
  <c r="O42"/>
  <c r="G42"/>
  <c r="J42"/>
  <c r="N42"/>
  <c r="F42"/>
  <c r="L42"/>
  <c r="K42"/>
  <c r="I42"/>
  <c r="M42"/>
  <c r="H42"/>
  <c r="O34"/>
  <c r="O35"/>
  <c r="O36"/>
  <c r="O37"/>
  <c r="O38"/>
  <c r="O39"/>
  <c r="O40"/>
  <c r="N8"/>
  <c r="B26" i="1"/>
  <c r="A28"/>
  <c r="K26"/>
  <c r="P7" i="2"/>
  <c r="P42" s="1"/>
  <c r="A43"/>
  <c r="A20"/>
  <c r="A68" s="1"/>
  <c r="B19"/>
  <c r="C19" s="1"/>
  <c r="AD107" i="4" l="1"/>
  <c r="AH106"/>
  <c r="AE106"/>
  <c r="L105"/>
  <c r="O105"/>
  <c r="V105"/>
  <c r="Y105"/>
  <c r="AH124"/>
  <c r="AE124"/>
  <c r="AD125"/>
  <c r="AF105"/>
  <c r="AI105"/>
  <c r="AH61"/>
  <c r="AE61"/>
  <c r="L114"/>
  <c r="O114"/>
  <c r="AF60"/>
  <c r="AI60"/>
  <c r="AF114"/>
  <c r="AI114"/>
  <c r="AI96"/>
  <c r="AF96"/>
  <c r="K115"/>
  <c r="N115"/>
  <c r="X124"/>
  <c r="U124"/>
  <c r="T125"/>
  <c r="AH88"/>
  <c r="AE88"/>
  <c r="AD89"/>
  <c r="V87"/>
  <c r="Y87"/>
  <c r="AI51"/>
  <c r="AF51"/>
  <c r="AF87"/>
  <c r="AI87"/>
  <c r="AE70"/>
  <c r="AH70"/>
  <c r="AD71"/>
  <c r="AH115"/>
  <c r="AD116"/>
  <c r="AE115"/>
  <c r="C134"/>
  <c r="G134" s="1"/>
  <c r="J134"/>
  <c r="F134"/>
  <c r="B144"/>
  <c r="AD134"/>
  <c r="T134"/>
  <c r="AF54"/>
  <c r="AE97"/>
  <c r="AD98"/>
  <c r="AH97"/>
  <c r="Y96"/>
  <c r="AD80"/>
  <c r="AE79"/>
  <c r="AH79"/>
  <c r="X106"/>
  <c r="U106"/>
  <c r="T107"/>
  <c r="AI78"/>
  <c r="AF78"/>
  <c r="AI69"/>
  <c r="AF69"/>
  <c r="U115"/>
  <c r="X115"/>
  <c r="T116"/>
  <c r="Y114"/>
  <c r="N124"/>
  <c r="K124"/>
  <c r="J125"/>
  <c r="U97"/>
  <c r="X97"/>
  <c r="AN124"/>
  <c r="AO124" s="1"/>
  <c r="AF17"/>
  <c r="AF18"/>
  <c r="N90" i="2"/>
  <c r="A91"/>
  <c r="W91"/>
  <c r="O91"/>
  <c r="C90"/>
  <c r="C43"/>
  <c r="C67"/>
  <c r="P34"/>
  <c r="P35"/>
  <c r="P36"/>
  <c r="P37"/>
  <c r="P38"/>
  <c r="P39"/>
  <c r="P40"/>
  <c r="P41"/>
  <c r="O43"/>
  <c r="G43"/>
  <c r="I43"/>
  <c r="N43"/>
  <c r="F43"/>
  <c r="M43"/>
  <c r="L43"/>
  <c r="K43"/>
  <c r="J43"/>
  <c r="H43"/>
  <c r="P43"/>
  <c r="Q7"/>
  <c r="O8"/>
  <c r="B28" i="1"/>
  <c r="A29"/>
  <c r="K28"/>
  <c r="A21" i="2"/>
  <c r="A69" s="1"/>
  <c r="B20"/>
  <c r="C20" s="1"/>
  <c r="A44"/>
  <c r="U107" i="4" l="1"/>
  <c r="X107"/>
  <c r="AE98"/>
  <c r="AD99"/>
  <c r="AH98"/>
  <c r="AE80"/>
  <c r="AD81"/>
  <c r="AH80"/>
  <c r="U116"/>
  <c r="X116"/>
  <c r="T117"/>
  <c r="AD117"/>
  <c r="AH116"/>
  <c r="AE116"/>
  <c r="Y97"/>
  <c r="U134"/>
  <c r="T135"/>
  <c r="X134"/>
  <c r="AD126"/>
  <c r="AH125"/>
  <c r="AE125"/>
  <c r="AI106"/>
  <c r="AF106"/>
  <c r="Y115"/>
  <c r="AE134"/>
  <c r="AD135"/>
  <c r="AH134"/>
  <c r="AI61"/>
  <c r="AF61"/>
  <c r="AI124"/>
  <c r="AF124"/>
  <c r="O124"/>
  <c r="L124"/>
  <c r="Y106"/>
  <c r="AD144"/>
  <c r="T144"/>
  <c r="J144"/>
  <c r="B154"/>
  <c r="F144"/>
  <c r="C144"/>
  <c r="G144" s="1"/>
  <c r="V95"/>
  <c r="AF41"/>
  <c r="V104"/>
  <c r="AF50"/>
  <c r="AF86"/>
  <c r="AF38"/>
  <c r="AF56"/>
  <c r="AF67"/>
  <c r="AF49"/>
  <c r="AF31"/>
  <c r="AF74"/>
  <c r="AF77"/>
  <c r="AF55"/>
  <c r="AF64"/>
  <c r="AH71"/>
  <c r="AE71"/>
  <c r="AH89"/>
  <c r="AE89"/>
  <c r="AD90"/>
  <c r="AE107"/>
  <c r="AD108"/>
  <c r="AH107"/>
  <c r="N125"/>
  <c r="K125"/>
  <c r="AI88"/>
  <c r="AF88"/>
  <c r="L115"/>
  <c r="O115"/>
  <c r="AF97"/>
  <c r="AI97"/>
  <c r="K134"/>
  <c r="N134"/>
  <c r="J135"/>
  <c r="AF70"/>
  <c r="AI70"/>
  <c r="AI79"/>
  <c r="AF79"/>
  <c r="U125"/>
  <c r="T126"/>
  <c r="X125"/>
  <c r="AF115"/>
  <c r="AI115"/>
  <c r="Y124"/>
  <c r="AN134"/>
  <c r="AO134" s="1"/>
  <c r="A92" i="2"/>
  <c r="W92" s="1"/>
  <c r="C44"/>
  <c r="C68"/>
  <c r="C91"/>
  <c r="Q34"/>
  <c r="Q35"/>
  <c r="Q36"/>
  <c r="Q37"/>
  <c r="Q38"/>
  <c r="Q39"/>
  <c r="Q40"/>
  <c r="Q41"/>
  <c r="Q42"/>
  <c r="O44"/>
  <c r="G44"/>
  <c r="L44"/>
  <c r="K44"/>
  <c r="I44"/>
  <c r="N44"/>
  <c r="F44"/>
  <c r="J44"/>
  <c r="M44"/>
  <c r="Q44"/>
  <c r="P44"/>
  <c r="H44"/>
  <c r="Q43"/>
  <c r="B29" i="1"/>
  <c r="A31"/>
  <c r="K29"/>
  <c r="A45" i="2"/>
  <c r="A22"/>
  <c r="A70" s="1"/>
  <c r="B21"/>
  <c r="C21" s="1"/>
  <c r="R7"/>
  <c r="P8"/>
  <c r="T145" i="4" l="1"/>
  <c r="X144"/>
  <c r="U144"/>
  <c r="AH135"/>
  <c r="AE135"/>
  <c r="AD136"/>
  <c r="AH126"/>
  <c r="AD127"/>
  <c r="AE126"/>
  <c r="X117"/>
  <c r="U117"/>
  <c r="AH99"/>
  <c r="AE99"/>
  <c r="AD100"/>
  <c r="L134"/>
  <c r="O134"/>
  <c r="J145"/>
  <c r="N144"/>
  <c r="K144"/>
  <c r="AH144"/>
  <c r="AD145"/>
  <c r="AE144"/>
  <c r="AF134"/>
  <c r="AI134"/>
  <c r="AF98"/>
  <c r="AI98"/>
  <c r="Y116"/>
  <c r="V116"/>
  <c r="AF107"/>
  <c r="AI107"/>
  <c r="T127"/>
  <c r="X126"/>
  <c r="U126"/>
  <c r="O125"/>
  <c r="L125"/>
  <c r="AD91"/>
  <c r="AH90"/>
  <c r="AE90"/>
  <c r="T136"/>
  <c r="X135"/>
  <c r="U135"/>
  <c r="AF116"/>
  <c r="AI116"/>
  <c r="Y107"/>
  <c r="V107"/>
  <c r="K135"/>
  <c r="N135"/>
  <c r="V134"/>
  <c r="Y134"/>
  <c r="AE81"/>
  <c r="AH81"/>
  <c r="Y125"/>
  <c r="V125"/>
  <c r="AI89"/>
  <c r="AF89"/>
  <c r="AD109"/>
  <c r="AE108"/>
  <c r="AH108"/>
  <c r="AF71"/>
  <c r="AI71"/>
  <c r="B164"/>
  <c r="F154"/>
  <c r="AD154"/>
  <c r="T154"/>
  <c r="J154"/>
  <c r="C154"/>
  <c r="G154" s="1"/>
  <c r="AF57"/>
  <c r="V114"/>
  <c r="V96"/>
  <c r="AF85"/>
  <c r="AF125"/>
  <c r="AI125"/>
  <c r="AH117"/>
  <c r="AD118"/>
  <c r="AE117"/>
  <c r="AI80"/>
  <c r="AF80"/>
  <c r="AN144"/>
  <c r="AO144" s="1"/>
  <c r="AF19"/>
  <c r="AF20"/>
  <c r="P92" i="2"/>
  <c r="A93"/>
  <c r="W93" s="1"/>
  <c r="Q93"/>
  <c r="C92"/>
  <c r="C45"/>
  <c r="C69"/>
  <c r="O45"/>
  <c r="G45"/>
  <c r="L45"/>
  <c r="J45"/>
  <c r="Q45"/>
  <c r="N45"/>
  <c r="F45"/>
  <c r="K45"/>
  <c r="R45"/>
  <c r="I45"/>
  <c r="M45"/>
  <c r="P45"/>
  <c r="H45"/>
  <c r="R34"/>
  <c r="R35"/>
  <c r="R36"/>
  <c r="R37"/>
  <c r="R38"/>
  <c r="R39"/>
  <c r="R40"/>
  <c r="R41"/>
  <c r="R42"/>
  <c r="R43"/>
  <c r="R44"/>
  <c r="A23"/>
  <c r="A71" s="1"/>
  <c r="B22"/>
  <c r="C22" s="1"/>
  <c r="A46"/>
  <c r="B31" i="1"/>
  <c r="H31" s="1"/>
  <c r="A32"/>
  <c r="K31"/>
  <c r="Q8" i="2"/>
  <c r="S7"/>
  <c r="AH109" i="4" l="1"/>
  <c r="AE109"/>
  <c r="AD110"/>
  <c r="V126"/>
  <c r="Y126"/>
  <c r="AI144"/>
  <c r="AF144"/>
  <c r="N145"/>
  <c r="K145"/>
  <c r="Y117"/>
  <c r="V117"/>
  <c r="C164"/>
  <c r="G164" s="1"/>
  <c r="AD164"/>
  <c r="T164"/>
  <c r="J164"/>
  <c r="F164"/>
  <c r="AF26"/>
  <c r="AF28"/>
  <c r="V97"/>
  <c r="AF39"/>
  <c r="AF75"/>
  <c r="AF48"/>
  <c r="V106"/>
  <c r="V124"/>
  <c r="V115"/>
  <c r="AF66"/>
  <c r="AF84"/>
  <c r="AF30"/>
  <c r="V135"/>
  <c r="Y135"/>
  <c r="AE145"/>
  <c r="AD146"/>
  <c r="AH145"/>
  <c r="AI126"/>
  <c r="AF126"/>
  <c r="U145"/>
  <c r="T146"/>
  <c r="X145"/>
  <c r="AD155"/>
  <c r="AH154"/>
  <c r="AE154"/>
  <c r="L135"/>
  <c r="O135"/>
  <c r="U127"/>
  <c r="X127"/>
  <c r="AE127"/>
  <c r="AD128"/>
  <c r="AH127"/>
  <c r="AF81"/>
  <c r="AI81"/>
  <c r="X136"/>
  <c r="U136"/>
  <c r="T137"/>
  <c r="AI90"/>
  <c r="AF90"/>
  <c r="AE118"/>
  <c r="AD119"/>
  <c r="AH118"/>
  <c r="AH100"/>
  <c r="AE100"/>
  <c r="AD101"/>
  <c r="AD137"/>
  <c r="AH136"/>
  <c r="AE136"/>
  <c r="AI108"/>
  <c r="AF108"/>
  <c r="Y144"/>
  <c r="V144"/>
  <c r="AI117"/>
  <c r="AF117"/>
  <c r="J155"/>
  <c r="N154"/>
  <c r="K154"/>
  <c r="AH91"/>
  <c r="AE91"/>
  <c r="AF99"/>
  <c r="AI99"/>
  <c r="AI135"/>
  <c r="AF135"/>
  <c r="X154"/>
  <c r="T155"/>
  <c r="U154"/>
  <c r="O144"/>
  <c r="L144"/>
  <c r="AN154"/>
  <c r="AO154" s="1"/>
  <c r="A94" i="2"/>
  <c r="W94" s="1"/>
  <c r="C55" i="1"/>
  <c r="D55" s="1"/>
  <c r="C50"/>
  <c r="D50" s="1"/>
  <c r="I50" s="1"/>
  <c r="C59"/>
  <c r="C49"/>
  <c r="D49" s="1"/>
  <c r="C65"/>
  <c r="C47"/>
  <c r="D47" s="1"/>
  <c r="I47" s="1"/>
  <c r="C56"/>
  <c r="D56" s="1"/>
  <c r="I56" s="1"/>
  <c r="C64"/>
  <c r="C58"/>
  <c r="D58" s="1"/>
  <c r="C93" i="2"/>
  <c r="C46"/>
  <c r="C70"/>
  <c r="R8"/>
  <c r="S34"/>
  <c r="S35"/>
  <c r="S36"/>
  <c r="S37"/>
  <c r="S38"/>
  <c r="S39"/>
  <c r="S40"/>
  <c r="S41"/>
  <c r="S42"/>
  <c r="S43"/>
  <c r="S44"/>
  <c r="S45"/>
  <c r="O46"/>
  <c r="G46"/>
  <c r="Q46"/>
  <c r="N46"/>
  <c r="F46"/>
  <c r="L46"/>
  <c r="K46"/>
  <c r="R46"/>
  <c r="M46"/>
  <c r="S46"/>
  <c r="J46"/>
  <c r="I46"/>
  <c r="P46"/>
  <c r="H46"/>
  <c r="T7"/>
  <c r="T46" s="1"/>
  <c r="B32" i="1"/>
  <c r="A34"/>
  <c r="K32"/>
  <c r="A47" i="2"/>
  <c r="A24"/>
  <c r="A72" s="1"/>
  <c r="B23"/>
  <c r="C23" s="1"/>
  <c r="D64" i="1" l="1"/>
  <c r="U146" i="4"/>
  <c r="T147"/>
  <c r="X146"/>
  <c r="O154"/>
  <c r="L154"/>
  <c r="AD129"/>
  <c r="AH128"/>
  <c r="AE128"/>
  <c r="Y145"/>
  <c r="V145"/>
  <c r="N164"/>
  <c r="K164"/>
  <c r="J165"/>
  <c r="X137"/>
  <c r="U137"/>
  <c r="AF127"/>
  <c r="AI127"/>
  <c r="X164"/>
  <c r="U164"/>
  <c r="T165"/>
  <c r="K155"/>
  <c r="N155"/>
  <c r="AI136"/>
  <c r="AF136"/>
  <c r="Y136"/>
  <c r="V136"/>
  <c r="AH164"/>
  <c r="AE164"/>
  <c r="AD165"/>
  <c r="AE110"/>
  <c r="AD111"/>
  <c r="AH110"/>
  <c r="AD120"/>
  <c r="AH119"/>
  <c r="AE119"/>
  <c r="AI154"/>
  <c r="AF154"/>
  <c r="O145"/>
  <c r="L145"/>
  <c r="AF109"/>
  <c r="AI109"/>
  <c r="Y154"/>
  <c r="V154"/>
  <c r="AI91"/>
  <c r="AF91"/>
  <c r="AD138"/>
  <c r="AH137"/>
  <c r="AE137"/>
  <c r="AI118"/>
  <c r="AF118"/>
  <c r="Y127"/>
  <c r="V127"/>
  <c r="AH146"/>
  <c r="AE146"/>
  <c r="AD147"/>
  <c r="T156"/>
  <c r="X155"/>
  <c r="U155"/>
  <c r="AH101"/>
  <c r="AE101"/>
  <c r="AH155"/>
  <c r="AE155"/>
  <c r="AD156"/>
  <c r="AF145"/>
  <c r="AI145"/>
  <c r="AI100"/>
  <c r="AF100"/>
  <c r="AN164"/>
  <c r="AO164" s="1"/>
  <c r="AF21"/>
  <c r="R94" i="2"/>
  <c r="A95"/>
  <c r="S95" s="1"/>
  <c r="D65" i="1"/>
  <c r="I65" s="1"/>
  <c r="D69" i="2" s="1"/>
  <c r="D93" s="1"/>
  <c r="D59" i="1"/>
  <c r="I59" s="1"/>
  <c r="D65" i="2" s="1"/>
  <c r="C94"/>
  <c r="C47"/>
  <c r="C71"/>
  <c r="O47"/>
  <c r="G47"/>
  <c r="T47"/>
  <c r="L47"/>
  <c r="S47"/>
  <c r="J47"/>
  <c r="Q47"/>
  <c r="N47"/>
  <c r="F47"/>
  <c r="K47"/>
  <c r="M47"/>
  <c r="R47"/>
  <c r="I47"/>
  <c r="H47"/>
  <c r="P47"/>
  <c r="T34"/>
  <c r="T35"/>
  <c r="T36"/>
  <c r="T37"/>
  <c r="T38"/>
  <c r="T39"/>
  <c r="T40"/>
  <c r="T41"/>
  <c r="T42"/>
  <c r="T43"/>
  <c r="T44"/>
  <c r="T45"/>
  <c r="A48"/>
  <c r="B24"/>
  <c r="C24" s="1"/>
  <c r="A25"/>
  <c r="A73" s="1"/>
  <c r="S8"/>
  <c r="U7"/>
  <c r="B34" i="1"/>
  <c r="A35"/>
  <c r="K34"/>
  <c r="D68" i="2" l="1"/>
  <c r="D59"/>
  <c r="G56" s="1"/>
  <c r="D61"/>
  <c r="D67"/>
  <c r="D91" s="1"/>
  <c r="D60"/>
  <c r="D58"/>
  <c r="F56" s="1"/>
  <c r="F93" s="1"/>
  <c r="AJ127" i="4" s="1"/>
  <c r="D64" i="2"/>
  <c r="D88" s="1"/>
  <c r="D63"/>
  <c r="D87" s="1"/>
  <c r="D70"/>
  <c r="D66"/>
  <c r="N56" s="1"/>
  <c r="N69" s="1"/>
  <c r="D62"/>
  <c r="J56" s="1"/>
  <c r="Q56"/>
  <c r="Q61" s="1"/>
  <c r="AD121" i="4"/>
  <c r="AE120"/>
  <c r="AH120"/>
  <c r="AE138"/>
  <c r="AD139"/>
  <c r="AH138"/>
  <c r="AF119"/>
  <c r="AI119"/>
  <c r="AF164"/>
  <c r="AI164"/>
  <c r="U156"/>
  <c r="T157"/>
  <c r="X156"/>
  <c r="O155"/>
  <c r="L155"/>
  <c r="Y137"/>
  <c r="V137"/>
  <c r="X165"/>
  <c r="U165"/>
  <c r="T166"/>
  <c r="AF128"/>
  <c r="AI128"/>
  <c r="X147"/>
  <c r="U147"/>
  <c r="AI101"/>
  <c r="AF101"/>
  <c r="V164"/>
  <c r="Y164"/>
  <c r="V146"/>
  <c r="Y146"/>
  <c r="N165"/>
  <c r="K165"/>
  <c r="AH129"/>
  <c r="AE129"/>
  <c r="AD130"/>
  <c r="AE156"/>
  <c r="AD157"/>
  <c r="AH156"/>
  <c r="AI155"/>
  <c r="AF155"/>
  <c r="AH111"/>
  <c r="AE111"/>
  <c r="AE147"/>
  <c r="AD148"/>
  <c r="AH147"/>
  <c r="AI137"/>
  <c r="AF137"/>
  <c r="AI110"/>
  <c r="AF110"/>
  <c r="L164"/>
  <c r="O164"/>
  <c r="Y155"/>
  <c r="V155"/>
  <c r="AI146"/>
  <c r="AF146"/>
  <c r="AD166"/>
  <c r="AH165"/>
  <c r="AE165"/>
  <c r="W95" i="2"/>
  <c r="A96"/>
  <c r="W96" s="1"/>
  <c r="T96"/>
  <c r="D86"/>
  <c r="D89"/>
  <c r="M56"/>
  <c r="M69" s="1"/>
  <c r="D85"/>
  <c r="I56"/>
  <c r="I61" s="1"/>
  <c r="D92"/>
  <c r="P56"/>
  <c r="P62" s="1"/>
  <c r="D83"/>
  <c r="O56"/>
  <c r="O69" s="1"/>
  <c r="D84"/>
  <c r="H56"/>
  <c r="C48"/>
  <c r="C72"/>
  <c r="Q60"/>
  <c r="Q65"/>
  <c r="Q67"/>
  <c r="D71"/>
  <c r="C95"/>
  <c r="H93"/>
  <c r="AJ125" i="4" s="1"/>
  <c r="O93" i="2"/>
  <c r="P124" i="4" s="1"/>
  <c r="R56" i="2"/>
  <c r="D94"/>
  <c r="T8"/>
  <c r="O48"/>
  <c r="G48"/>
  <c r="T48"/>
  <c r="L48"/>
  <c r="Q48"/>
  <c r="N48"/>
  <c r="F48"/>
  <c r="S48"/>
  <c r="R48"/>
  <c r="J48"/>
  <c r="U48"/>
  <c r="M48"/>
  <c r="K48"/>
  <c r="I48"/>
  <c r="P48"/>
  <c r="H48"/>
  <c r="U34"/>
  <c r="U35"/>
  <c r="U36"/>
  <c r="U37"/>
  <c r="U38"/>
  <c r="U39"/>
  <c r="U40"/>
  <c r="U41"/>
  <c r="U42"/>
  <c r="U43"/>
  <c r="U44"/>
  <c r="U45"/>
  <c r="U46"/>
  <c r="U47"/>
  <c r="A49"/>
  <c r="B25"/>
  <c r="C25" s="1"/>
  <c r="B35" i="1"/>
  <c r="K35"/>
  <c r="G59" i="2" l="1"/>
  <c r="G93"/>
  <c r="AJ126" i="4" s="1"/>
  <c r="Q66" i="2"/>
  <c r="H67"/>
  <c r="D82"/>
  <c r="Q85"/>
  <c r="AJ44" i="4" s="1"/>
  <c r="D90" i="2"/>
  <c r="Q59"/>
  <c r="P93"/>
  <c r="H124" i="4" s="1"/>
  <c r="M104" s="1"/>
  <c r="M93" i="2"/>
  <c r="AJ128" i="4" s="1"/>
  <c r="Q89" i="2"/>
  <c r="AJ88" i="4" s="1"/>
  <c r="J62" i="2"/>
  <c r="J93"/>
  <c r="J66"/>
  <c r="K56"/>
  <c r="Q58"/>
  <c r="L56"/>
  <c r="Q64"/>
  <c r="Q86"/>
  <c r="AJ61" i="4" s="1"/>
  <c r="I93" i="2"/>
  <c r="AJ124" i="4" s="1"/>
  <c r="Q90" i="2"/>
  <c r="P95" i="4" s="1"/>
  <c r="Q70" i="2"/>
  <c r="N93"/>
  <c r="P125" i="4" s="1"/>
  <c r="Q68" i="2"/>
  <c r="Q63"/>
  <c r="M95" i="4"/>
  <c r="Q69" i="2"/>
  <c r="Q62"/>
  <c r="Q83"/>
  <c r="AJ26" i="4" s="1"/>
  <c r="Y147"/>
  <c r="V147"/>
  <c r="AI129"/>
  <c r="AF129"/>
  <c r="L165"/>
  <c r="O165"/>
  <c r="AF120"/>
  <c r="AI120"/>
  <c r="AH121"/>
  <c r="AE121"/>
  <c r="T167"/>
  <c r="X166"/>
  <c r="U166"/>
  <c r="AE139"/>
  <c r="AD140"/>
  <c r="AH139"/>
  <c r="AI165"/>
  <c r="AF165"/>
  <c r="AD149"/>
  <c r="AH148"/>
  <c r="AE148"/>
  <c r="AH157"/>
  <c r="AE157"/>
  <c r="AD158"/>
  <c r="Y165"/>
  <c r="V165"/>
  <c r="X157"/>
  <c r="U157"/>
  <c r="AI138"/>
  <c r="AF138"/>
  <c r="AI147"/>
  <c r="AF147"/>
  <c r="AF156"/>
  <c r="AI156"/>
  <c r="Y156"/>
  <c r="V156"/>
  <c r="AD167"/>
  <c r="AH166"/>
  <c r="AE166"/>
  <c r="AF111"/>
  <c r="AI111"/>
  <c r="AH130"/>
  <c r="AE130"/>
  <c r="AD131"/>
  <c r="A97" i="2"/>
  <c r="U97" s="1"/>
  <c r="P70"/>
  <c r="J70"/>
  <c r="H70"/>
  <c r="M63"/>
  <c r="K70"/>
  <c r="H63"/>
  <c r="P68"/>
  <c r="M70"/>
  <c r="K63"/>
  <c r="J60"/>
  <c r="I70"/>
  <c r="O65"/>
  <c r="I68"/>
  <c r="I67"/>
  <c r="J58"/>
  <c r="J67"/>
  <c r="M60"/>
  <c r="J65"/>
  <c r="J64"/>
  <c r="K60"/>
  <c r="I58"/>
  <c r="I59"/>
  <c r="N70"/>
  <c r="O70"/>
  <c r="K65"/>
  <c r="N63"/>
  <c r="M64"/>
  <c r="M66"/>
  <c r="G67"/>
  <c r="O59"/>
  <c r="J61"/>
  <c r="G70"/>
  <c r="K64"/>
  <c r="G66"/>
  <c r="M67"/>
  <c r="J59"/>
  <c r="J68"/>
  <c r="G61"/>
  <c r="G58"/>
  <c r="G63"/>
  <c r="N58"/>
  <c r="G64"/>
  <c r="L67"/>
  <c r="I92"/>
  <c r="AJ115" i="4" s="1"/>
  <c r="H92" i="2"/>
  <c r="AJ114" i="4" s="1"/>
  <c r="F92" i="2"/>
  <c r="AJ116" i="4" s="1"/>
  <c r="M92" i="2"/>
  <c r="AJ119" i="4" s="1"/>
  <c r="O92" i="2"/>
  <c r="P115" i="4" s="1"/>
  <c r="L92" i="2"/>
  <c r="AJ118" i="4" s="1"/>
  <c r="G92" i="2"/>
  <c r="AJ117" i="4" s="1"/>
  <c r="N92" i="2"/>
  <c r="P114" i="4" s="1"/>
  <c r="J92" i="2"/>
  <c r="K92"/>
  <c r="F63"/>
  <c r="F69"/>
  <c r="H87"/>
  <c r="Z67" i="4" s="1"/>
  <c r="P87" i="2"/>
  <c r="AJ71" i="4" s="1"/>
  <c r="O87" i="2"/>
  <c r="AJ68" i="4" s="1"/>
  <c r="S87" i="2"/>
  <c r="AJ64" i="4" s="1"/>
  <c r="Q87" i="2"/>
  <c r="AJ70" i="4" s="1"/>
  <c r="N87" i="2"/>
  <c r="AJ69" i="4" s="1"/>
  <c r="U87" i="2"/>
  <c r="AJ66" i="4" s="1"/>
  <c r="R87" i="2"/>
  <c r="AJ65" i="4" s="1"/>
  <c r="I87" i="2"/>
  <c r="Z66" i="4" s="1"/>
  <c r="L87" i="2"/>
  <c r="P65" i="4" s="1"/>
  <c r="F87" i="2"/>
  <c r="Z65" i="4" s="1"/>
  <c r="T87" i="2"/>
  <c r="AJ67" i="4" s="1"/>
  <c r="J87" i="2"/>
  <c r="H64" i="4" s="1"/>
  <c r="G87" i="2"/>
  <c r="Z64" i="4" s="1"/>
  <c r="M87" i="2"/>
  <c r="P64" i="4" s="1"/>
  <c r="H64" i="2"/>
  <c r="O66"/>
  <c r="H66"/>
  <c r="H60"/>
  <c r="L60"/>
  <c r="N59"/>
  <c r="G62"/>
  <c r="G69"/>
  <c r="L58"/>
  <c r="H61"/>
  <c r="N65"/>
  <c r="F65"/>
  <c r="M62"/>
  <c r="L84"/>
  <c r="Z34" i="4" s="1"/>
  <c r="K84" i="2"/>
  <c r="Z37" i="4" s="1"/>
  <c r="I84" i="2"/>
  <c r="H34" i="4" s="1"/>
  <c r="F84" i="2"/>
  <c r="P34" i="4" s="1"/>
  <c r="O84" i="2"/>
  <c r="AJ37" i="4" s="1"/>
  <c r="R84" i="2"/>
  <c r="AJ40" i="4" s="1"/>
  <c r="P84" i="2"/>
  <c r="AJ34" i="4" s="1"/>
  <c r="U84" i="2"/>
  <c r="AJ39" i="4" s="1"/>
  <c r="Q84" i="2"/>
  <c r="AJ35" i="4" s="1"/>
  <c r="J84" i="2"/>
  <c r="Z36" i="4" s="1"/>
  <c r="G84" i="2"/>
  <c r="P35" i="4" s="1"/>
  <c r="M84" i="2"/>
  <c r="Z35" i="4" s="1"/>
  <c r="N84" i="2"/>
  <c r="AJ36" i="4" s="1"/>
  <c r="S84" i="2"/>
  <c r="AJ41" i="4" s="1"/>
  <c r="T84" i="2"/>
  <c r="AJ38" i="4" s="1"/>
  <c r="F62" i="2"/>
  <c r="L63"/>
  <c r="F64"/>
  <c r="N66"/>
  <c r="I66"/>
  <c r="O67"/>
  <c r="T91"/>
  <c r="Z107" i="4" s="1"/>
  <c r="P91" i="2"/>
  <c r="P105" i="4" s="1"/>
  <c r="L91" i="2"/>
  <c r="H91"/>
  <c r="AJ107" i="4" s="1"/>
  <c r="S91" i="2"/>
  <c r="Z104" i="4" s="1"/>
  <c r="G91" i="2"/>
  <c r="AJ104" i="4" s="1"/>
  <c r="Q91" i="2"/>
  <c r="P104" i="4" s="1"/>
  <c r="I91" i="2"/>
  <c r="AJ106" i="4" s="1"/>
  <c r="K91" i="2"/>
  <c r="AJ108" i="4" s="1"/>
  <c r="N91" i="2"/>
  <c r="H104" i="4" s="1"/>
  <c r="J91" i="2"/>
  <c r="AJ109" i="4" s="1"/>
  <c r="M91" i="2"/>
  <c r="AJ110" i="4" s="1"/>
  <c r="F91" i="2"/>
  <c r="AJ105" i="4" s="1"/>
  <c r="R91" i="2"/>
  <c r="Z105" i="4" s="1"/>
  <c r="U91" i="2"/>
  <c r="Z106" i="4" s="1"/>
  <c r="M59" i="2"/>
  <c r="L83"/>
  <c r="Z27" i="4" s="1"/>
  <c r="I83" i="2"/>
  <c r="P24" i="4" s="1"/>
  <c r="H83" i="2"/>
  <c r="P25" i="4" s="1"/>
  <c r="K83" i="2"/>
  <c r="Z24" i="4" s="1"/>
  <c r="J83" i="2"/>
  <c r="Z25" i="4" s="1"/>
  <c r="M83" i="2"/>
  <c r="Z26" i="4" s="1"/>
  <c r="F83" i="2"/>
  <c r="H24" i="4" s="1"/>
  <c r="N83" i="2"/>
  <c r="AJ25" i="4" s="1"/>
  <c r="O83" i="2"/>
  <c r="AJ24" i="4" s="1"/>
  <c r="P83" i="2"/>
  <c r="AJ27" i="4" s="1"/>
  <c r="K68" i="2"/>
  <c r="K58"/>
  <c r="I82"/>
  <c r="P15" i="4" s="1"/>
  <c r="M82" i="2"/>
  <c r="Z17" i="4" s="1"/>
  <c r="L82" i="2"/>
  <c r="Z16" i="4" s="1"/>
  <c r="P82" i="2"/>
  <c r="AJ16" i="4" s="1"/>
  <c r="G82" i="2"/>
  <c r="H14" i="4" s="1"/>
  <c r="H82" i="2"/>
  <c r="P14" i="4" s="1"/>
  <c r="K82" i="2"/>
  <c r="Z15" i="4" s="1"/>
  <c r="T82" i="2"/>
  <c r="AJ20" i="4" s="1"/>
  <c r="J82" i="2"/>
  <c r="Z14" i="4" s="1"/>
  <c r="Q82" i="2"/>
  <c r="AJ17" i="4" s="1"/>
  <c r="N82" i="2"/>
  <c r="AJ14" i="4" s="1"/>
  <c r="O82" i="2"/>
  <c r="AJ15" i="4" s="1"/>
  <c r="R82" i="2"/>
  <c r="AJ18" i="4" s="1"/>
  <c r="S82" i="2"/>
  <c r="AJ19" i="4" s="1"/>
  <c r="U82" i="2"/>
  <c r="AJ21" i="4" s="1"/>
  <c r="M61" i="2"/>
  <c r="M65"/>
  <c r="L65"/>
  <c r="I62"/>
  <c r="O63"/>
  <c r="K66"/>
  <c r="F60"/>
  <c r="N67"/>
  <c r="K59"/>
  <c r="F68"/>
  <c r="G68"/>
  <c r="H58"/>
  <c r="O61"/>
  <c r="F89"/>
  <c r="Z87" i="4" s="1"/>
  <c r="L89" i="2"/>
  <c r="H84" i="4" s="1"/>
  <c r="K89" i="2"/>
  <c r="P84" i="4" s="1"/>
  <c r="J89" i="2"/>
  <c r="P85" i="4" s="1"/>
  <c r="G89" i="2"/>
  <c r="Z86" i="4" s="1"/>
  <c r="H89" i="2"/>
  <c r="Z85" i="4" s="1"/>
  <c r="I89" i="2"/>
  <c r="Z84" i="4" s="1"/>
  <c r="N89" i="2"/>
  <c r="AJ91" i="4" s="1"/>
  <c r="O89" i="2"/>
  <c r="AJ90" i="4" s="1"/>
  <c r="P89" i="2"/>
  <c r="AJ89" i="4" s="1"/>
  <c r="H62" i="2"/>
  <c r="F66"/>
  <c r="H68"/>
  <c r="N68"/>
  <c r="N61"/>
  <c r="I63"/>
  <c r="I69"/>
  <c r="H65"/>
  <c r="K62"/>
  <c r="L70"/>
  <c r="O64"/>
  <c r="I64"/>
  <c r="L66"/>
  <c r="G60"/>
  <c r="K67"/>
  <c r="F59"/>
  <c r="M68"/>
  <c r="O68"/>
  <c r="M58"/>
  <c r="L61"/>
  <c r="I65"/>
  <c r="O62"/>
  <c r="L86"/>
  <c r="P54" i="4" s="1"/>
  <c r="G86" i="2"/>
  <c r="Z55" i="4" s="1"/>
  <c r="F86" i="2"/>
  <c r="Z54" i="4" s="1"/>
  <c r="M86" i="2"/>
  <c r="P55" i="4" s="1"/>
  <c r="H86" i="2"/>
  <c r="Z56" i="4" s="1"/>
  <c r="K86" i="2"/>
  <c r="H54" i="4" s="1"/>
  <c r="I86" i="2"/>
  <c r="Z57" i="4" s="1"/>
  <c r="N86" i="2"/>
  <c r="AJ58" i="4" s="1"/>
  <c r="O86" i="2"/>
  <c r="AJ59" i="4" s="1"/>
  <c r="P86" i="2"/>
  <c r="AJ60" i="4" s="1"/>
  <c r="F70" i="2"/>
  <c r="Q92"/>
  <c r="H114" i="4" s="1"/>
  <c r="N64" i="2"/>
  <c r="L64"/>
  <c r="H90"/>
  <c r="AJ96" i="4" s="1"/>
  <c r="L90" i="2"/>
  <c r="AJ100" i="4" s="1"/>
  <c r="M90" i="2"/>
  <c r="AJ101" i="4" s="1"/>
  <c r="I90" i="2"/>
  <c r="AJ97" i="4" s="1"/>
  <c r="J90" i="2"/>
  <c r="AJ98" i="4" s="1"/>
  <c r="G90" i="2"/>
  <c r="AJ95" i="4" s="1"/>
  <c r="K90" i="2"/>
  <c r="AJ99" i="4" s="1"/>
  <c r="F90" i="2"/>
  <c r="AJ94" i="4" s="1"/>
  <c r="O90" i="2"/>
  <c r="H94" i="4" s="1"/>
  <c r="P90" i="2"/>
  <c r="P94" i="4" s="1"/>
  <c r="O60" i="2"/>
  <c r="I60"/>
  <c r="F67"/>
  <c r="L59"/>
  <c r="P85"/>
  <c r="AJ45" i="4" s="1"/>
  <c r="P61" i="2"/>
  <c r="P58"/>
  <c r="P66"/>
  <c r="P65"/>
  <c r="P67"/>
  <c r="P69"/>
  <c r="P63"/>
  <c r="P59"/>
  <c r="P60"/>
  <c r="P64"/>
  <c r="L68"/>
  <c r="F58"/>
  <c r="K61"/>
  <c r="L85"/>
  <c r="Z45" i="4" s="1"/>
  <c r="M85" i="2"/>
  <c r="Z44" i="4" s="1"/>
  <c r="K85" i="2"/>
  <c r="Z46" i="4" s="1"/>
  <c r="G85" i="2"/>
  <c r="P44" i="4" s="1"/>
  <c r="F85" i="2"/>
  <c r="P45" i="4" s="1"/>
  <c r="J85" i="2"/>
  <c r="Z47" i="4" s="1"/>
  <c r="H85" i="2"/>
  <c r="H44" i="4" s="1"/>
  <c r="N85" i="2"/>
  <c r="AJ47" i="4" s="1"/>
  <c r="O85" i="2"/>
  <c r="AJ46" i="4" s="1"/>
  <c r="G65" i="2"/>
  <c r="N62"/>
  <c r="J63"/>
  <c r="J69"/>
  <c r="G88"/>
  <c r="Z77" i="4" s="1"/>
  <c r="S88" i="2"/>
  <c r="AJ77" i="4" s="1"/>
  <c r="N88" i="2"/>
  <c r="AJ80" i="4" s="1"/>
  <c r="K88" i="2"/>
  <c r="P75" i="4" s="1"/>
  <c r="O88" i="2"/>
  <c r="AJ81" i="4" s="1"/>
  <c r="F88" i="2"/>
  <c r="Z76" i="4" s="1"/>
  <c r="R88" i="2"/>
  <c r="AJ76" i="4" s="1"/>
  <c r="U88" i="2"/>
  <c r="AJ75" i="4" s="1"/>
  <c r="J88" i="2"/>
  <c r="P74" i="4" s="1"/>
  <c r="M88" i="2"/>
  <c r="H74" i="4" s="1"/>
  <c r="Q88" i="2"/>
  <c r="AJ79" i="4" s="1"/>
  <c r="P88" i="2"/>
  <c r="AJ78" i="4" s="1"/>
  <c r="I88" i="2"/>
  <c r="Z75" i="4" s="1"/>
  <c r="H88" i="2"/>
  <c r="Z74" i="4" s="1"/>
  <c r="T88" i="2"/>
  <c r="AJ74" i="4" s="1"/>
  <c r="N60" i="2"/>
  <c r="H59"/>
  <c r="H69"/>
  <c r="O58"/>
  <c r="F61"/>
  <c r="L62"/>
  <c r="R70"/>
  <c r="R85"/>
  <c r="AJ51" i="4" s="1"/>
  <c r="M71" i="2"/>
  <c r="F71"/>
  <c r="L71"/>
  <c r="K71"/>
  <c r="D95"/>
  <c r="N71"/>
  <c r="R71"/>
  <c r="J71"/>
  <c r="Q71"/>
  <c r="I71"/>
  <c r="P71"/>
  <c r="H71"/>
  <c r="O71"/>
  <c r="G71"/>
  <c r="S56"/>
  <c r="S85" s="1"/>
  <c r="AJ50" i="4" s="1"/>
  <c r="C49" i="2"/>
  <c r="C73"/>
  <c r="M94"/>
  <c r="AJ137" i="4" s="1"/>
  <c r="F94" i="2"/>
  <c r="L94"/>
  <c r="AJ136" i="4" s="1"/>
  <c r="K94" i="2"/>
  <c r="AJ135" i="4" s="1"/>
  <c r="J94" i="2"/>
  <c r="AJ134" i="4" s="1"/>
  <c r="Q94" i="2"/>
  <c r="Z137" i="4" s="1"/>
  <c r="I94" i="2"/>
  <c r="N94"/>
  <c r="Z134" i="4" s="1"/>
  <c r="P94" i="2"/>
  <c r="Z136" i="4" s="1"/>
  <c r="H94" i="2"/>
  <c r="O94"/>
  <c r="Z135" i="4" s="1"/>
  <c r="G94" i="2"/>
  <c r="R60"/>
  <c r="R61"/>
  <c r="R58"/>
  <c r="R59"/>
  <c r="R83"/>
  <c r="AJ29" i="4" s="1"/>
  <c r="R62" i="2"/>
  <c r="R63"/>
  <c r="R86"/>
  <c r="AJ54" i="4" s="1"/>
  <c r="R64" i="2"/>
  <c r="R65"/>
  <c r="R66"/>
  <c r="R89"/>
  <c r="AJ87" i="4" s="1"/>
  <c r="R90" i="2"/>
  <c r="Z94" i="4" s="1"/>
  <c r="R67" i="2"/>
  <c r="R68"/>
  <c r="R69"/>
  <c r="R92"/>
  <c r="Z116" i="4" s="1"/>
  <c r="R93" i="2"/>
  <c r="Z127" i="4" s="1"/>
  <c r="D72" i="2"/>
  <c r="C96"/>
  <c r="O49"/>
  <c r="G49"/>
  <c r="T49"/>
  <c r="L49"/>
  <c r="N49"/>
  <c r="F49"/>
  <c r="S49"/>
  <c r="K49"/>
  <c r="R49"/>
  <c r="J49"/>
  <c r="Q49"/>
  <c r="U49"/>
  <c r="M49"/>
  <c r="I49"/>
  <c r="P49"/>
  <c r="H49"/>
  <c r="U8"/>
  <c r="L69" l="1"/>
  <c r="L93"/>
  <c r="AJ129" i="4" s="1"/>
  <c r="K69" i="2"/>
  <c r="K93"/>
  <c r="M35" i="4"/>
  <c r="M44"/>
  <c r="AJ138"/>
  <c r="M14"/>
  <c r="M25"/>
  <c r="M74"/>
  <c r="M85"/>
  <c r="M94"/>
  <c r="R94" s="1"/>
  <c r="M105"/>
  <c r="R104" s="1"/>
  <c r="M84"/>
  <c r="M75"/>
  <c r="AJ111"/>
  <c r="M55"/>
  <c r="M64"/>
  <c r="M124"/>
  <c r="M115"/>
  <c r="M114"/>
  <c r="M125"/>
  <c r="M54"/>
  <c r="M65"/>
  <c r="M24"/>
  <c r="R24" s="1"/>
  <c r="M15"/>
  <c r="M34"/>
  <c r="M45"/>
  <c r="AJ120"/>
  <c r="AE167"/>
  <c r="AD168"/>
  <c r="AH167"/>
  <c r="AI130"/>
  <c r="AJ130" s="1"/>
  <c r="AF130"/>
  <c r="AF157"/>
  <c r="AI157"/>
  <c r="AI121"/>
  <c r="AJ121" s="1"/>
  <c r="AF121"/>
  <c r="AH131"/>
  <c r="AE131"/>
  <c r="AD141"/>
  <c r="AE140"/>
  <c r="AH140"/>
  <c r="AI148"/>
  <c r="AF148"/>
  <c r="AF139"/>
  <c r="AI139"/>
  <c r="AJ139" s="1"/>
  <c r="V157"/>
  <c r="Y157"/>
  <c r="AH158"/>
  <c r="AE158"/>
  <c r="AD159"/>
  <c r="AD150"/>
  <c r="AH149"/>
  <c r="AE149"/>
  <c r="Y166"/>
  <c r="V166"/>
  <c r="AI166"/>
  <c r="AF166"/>
  <c r="U167"/>
  <c r="X167"/>
  <c r="W97" i="2"/>
  <c r="S94"/>
  <c r="H134" i="4" s="1"/>
  <c r="M154" s="1"/>
  <c r="S71" i="2"/>
  <c r="D73"/>
  <c r="C97"/>
  <c r="T56"/>
  <c r="T85" s="1"/>
  <c r="AJ49" i="4" s="1"/>
  <c r="M72" i="2"/>
  <c r="L72"/>
  <c r="D96"/>
  <c r="S72"/>
  <c r="K72"/>
  <c r="R72"/>
  <c r="J72"/>
  <c r="F72"/>
  <c r="Q72"/>
  <c r="I72"/>
  <c r="N72"/>
  <c r="P72"/>
  <c r="H72"/>
  <c r="O72"/>
  <c r="G72"/>
  <c r="S60"/>
  <c r="S59"/>
  <c r="S61"/>
  <c r="S58"/>
  <c r="S83"/>
  <c r="AJ28" i="4" s="1"/>
  <c r="S62" i="2"/>
  <c r="S63"/>
  <c r="S86"/>
  <c r="AJ55" i="4" s="1"/>
  <c r="S64" i="2"/>
  <c r="S65"/>
  <c r="S89"/>
  <c r="AJ86" i="4" s="1"/>
  <c r="S66" i="2"/>
  <c r="S67"/>
  <c r="S90"/>
  <c r="Z95" i="4" s="1"/>
  <c r="S68" i="2"/>
  <c r="S69"/>
  <c r="S92"/>
  <c r="Z117" i="4" s="1"/>
  <c r="S70" i="2"/>
  <c r="S93"/>
  <c r="Z126" i="4" s="1"/>
  <c r="U95" i="2"/>
  <c r="P144" i="4" s="1"/>
  <c r="M95" i="2"/>
  <c r="AJ146" i="4" s="1"/>
  <c r="T95" i="2"/>
  <c r="P145" i="4" s="1"/>
  <c r="L95" i="2"/>
  <c r="AJ147" i="4" s="1"/>
  <c r="K95" i="2"/>
  <c r="AJ144" i="4" s="1"/>
  <c r="R95" i="2"/>
  <c r="H144" i="4" s="1"/>
  <c r="J95" i="2"/>
  <c r="AJ145" i="4" s="1"/>
  <c r="Q95" i="2"/>
  <c r="Z146" i="4" s="1"/>
  <c r="I95" i="2"/>
  <c r="P95"/>
  <c r="Z147" i="4" s="1"/>
  <c r="H95" i="2"/>
  <c r="F95"/>
  <c r="O95"/>
  <c r="Z144" i="4" s="1"/>
  <c r="G95" i="2"/>
  <c r="AJ148" i="4" s="1"/>
  <c r="N95" i="2"/>
  <c r="Z145" i="4" s="1"/>
  <c r="R64" l="1"/>
  <c r="W37" s="1"/>
  <c r="R54"/>
  <c r="W36" s="1"/>
  <c r="R124"/>
  <c r="W164" s="1"/>
  <c r="R14"/>
  <c r="W54" s="1"/>
  <c r="R114"/>
  <c r="W147" s="1"/>
  <c r="W144"/>
  <c r="W135"/>
  <c r="W64"/>
  <c r="W55"/>
  <c r="W86"/>
  <c r="W77"/>
  <c r="R84"/>
  <c r="W134"/>
  <c r="W145"/>
  <c r="W166"/>
  <c r="W157"/>
  <c r="M155"/>
  <c r="M164"/>
  <c r="R74"/>
  <c r="W156"/>
  <c r="W46"/>
  <c r="W15"/>
  <c r="W165"/>
  <c r="M165"/>
  <c r="R44"/>
  <c r="R34"/>
  <c r="AE150"/>
  <c r="AD151"/>
  <c r="AH150"/>
  <c r="AF140"/>
  <c r="AI140"/>
  <c r="AJ140" s="1"/>
  <c r="Y167"/>
  <c r="V167"/>
  <c r="W167" s="1"/>
  <c r="AH141"/>
  <c r="AE141"/>
  <c r="AF167"/>
  <c r="AI167"/>
  <c r="AD160"/>
  <c r="AH159"/>
  <c r="AE159"/>
  <c r="AI158"/>
  <c r="AF158"/>
  <c r="AI131"/>
  <c r="AJ131" s="1"/>
  <c r="AF131"/>
  <c r="AI149"/>
  <c r="AJ149" s="1"/>
  <c r="AF149"/>
  <c r="AE168"/>
  <c r="AD169"/>
  <c r="AH168"/>
  <c r="T72" i="2"/>
  <c r="T60"/>
  <c r="T59"/>
  <c r="T61"/>
  <c r="T58"/>
  <c r="T83"/>
  <c r="AJ31" i="4" s="1"/>
  <c r="T62" i="2"/>
  <c r="T86"/>
  <c r="AJ56" i="4" s="1"/>
  <c r="T63" i="2"/>
  <c r="T64"/>
  <c r="T65"/>
  <c r="T66"/>
  <c r="T89"/>
  <c r="AJ85" i="4" s="1"/>
  <c r="T90" i="2"/>
  <c r="Z96" i="4" s="1"/>
  <c r="T67" i="2"/>
  <c r="T68"/>
  <c r="T69"/>
  <c r="T92"/>
  <c r="Z114" i="4" s="1"/>
  <c r="T93" i="2"/>
  <c r="Z125" i="4" s="1"/>
  <c r="T70" i="2"/>
  <c r="T94"/>
  <c r="P134" i="4" s="1"/>
  <c r="T71" i="2"/>
  <c r="M73"/>
  <c r="D97"/>
  <c r="T73"/>
  <c r="L73"/>
  <c r="S73"/>
  <c r="K73"/>
  <c r="R73"/>
  <c r="J73"/>
  <c r="Q73"/>
  <c r="I73"/>
  <c r="P73"/>
  <c r="H73"/>
  <c r="F73"/>
  <c r="O73"/>
  <c r="G73"/>
  <c r="N73"/>
  <c r="U56"/>
  <c r="M96"/>
  <c r="AJ155" i="4" s="1"/>
  <c r="L96" i="2"/>
  <c r="AJ154" i="4" s="1"/>
  <c r="N96" i="2"/>
  <c r="Z156" i="4" s="1"/>
  <c r="S96" i="2"/>
  <c r="P155" i="4" s="1"/>
  <c r="K96" i="2"/>
  <c r="AJ157" i="4" s="1"/>
  <c r="R96" i="2"/>
  <c r="P154" i="4" s="1"/>
  <c r="J96" i="2"/>
  <c r="AJ156" i="4" s="1"/>
  <c r="F96" i="2"/>
  <c r="Q96"/>
  <c r="Z155" i="4" s="1"/>
  <c r="I96" i="2"/>
  <c r="P96"/>
  <c r="Z154" i="4" s="1"/>
  <c r="H96" i="2"/>
  <c r="O96"/>
  <c r="Z157" i="4" s="1"/>
  <c r="G96" i="2"/>
  <c r="W24" i="4" l="1"/>
  <c r="W47"/>
  <c r="W25"/>
  <c r="W146"/>
  <c r="W14"/>
  <c r="W136"/>
  <c r="W137"/>
  <c r="W154"/>
  <c r="W87"/>
  <c r="W76"/>
  <c r="W65"/>
  <c r="W155"/>
  <c r="W44"/>
  <c r="W26"/>
  <c r="W35"/>
  <c r="W17"/>
  <c r="W74"/>
  <c r="W56"/>
  <c r="W85"/>
  <c r="W67"/>
  <c r="AJ158"/>
  <c r="W75"/>
  <c r="W57"/>
  <c r="W66"/>
  <c r="W84"/>
  <c r="W34"/>
  <c r="W27"/>
  <c r="W45"/>
  <c r="W16"/>
  <c r="AF168"/>
  <c r="AI168"/>
  <c r="AJ150"/>
  <c r="AE151"/>
  <c r="AH151"/>
  <c r="AI141"/>
  <c r="AJ141" s="1"/>
  <c r="AF141"/>
  <c r="AI150"/>
  <c r="AF150"/>
  <c r="AH169"/>
  <c r="AE169"/>
  <c r="AD170"/>
  <c r="AI159"/>
  <c r="AJ159" s="1"/>
  <c r="AF159"/>
  <c r="AD161"/>
  <c r="AH160"/>
  <c r="AE160"/>
  <c r="U73" i="2"/>
  <c r="U85"/>
  <c r="AJ48" i="4" s="1"/>
  <c r="M97" i="2"/>
  <c r="AJ164" i="4" s="1"/>
  <c r="N97" i="2"/>
  <c r="Z167" i="4" s="1"/>
  <c r="T97" i="2"/>
  <c r="H164" i="4" s="1"/>
  <c r="L97" i="2"/>
  <c r="AJ165" i="4" s="1"/>
  <c r="S97" i="2"/>
  <c r="P164" i="4" s="1"/>
  <c r="K97" i="2"/>
  <c r="AJ166" i="4" s="1"/>
  <c r="F97" i="2"/>
  <c r="R97"/>
  <c r="P165" i="4" s="1"/>
  <c r="J97" i="2"/>
  <c r="AJ167" i="4" s="1"/>
  <c r="Q97" i="2"/>
  <c r="Z164" i="4" s="1"/>
  <c r="I97" i="2"/>
  <c r="AJ168" i="4" s="1"/>
  <c r="P97" i="2"/>
  <c r="Z165" i="4" s="1"/>
  <c r="H97" i="2"/>
  <c r="O97"/>
  <c r="Z166" i="4" s="1"/>
  <c r="G97" i="2"/>
  <c r="U60"/>
  <c r="U61"/>
  <c r="U58"/>
  <c r="U59"/>
  <c r="U62"/>
  <c r="U83"/>
  <c r="AJ30" i="4" s="1"/>
  <c r="U63" i="2"/>
  <c r="U86"/>
  <c r="AJ57" i="4" s="1"/>
  <c r="U64" i="2"/>
  <c r="U65"/>
  <c r="U66"/>
  <c r="U89"/>
  <c r="AJ84" i="4" s="1"/>
  <c r="U67" i="2"/>
  <c r="U90"/>
  <c r="Z97" i="4" s="1"/>
  <c r="U68" i="2"/>
  <c r="U69"/>
  <c r="U92"/>
  <c r="Z115" i="4" s="1"/>
  <c r="U93" i="2"/>
  <c r="Z124" i="4" s="1"/>
  <c r="U70" i="2"/>
  <c r="U94"/>
  <c r="P135" i="4" s="1"/>
  <c r="U71" i="2"/>
  <c r="U72"/>
  <c r="U96"/>
  <c r="H154" i="4" s="1"/>
  <c r="R154" s="1"/>
  <c r="R164" l="1"/>
  <c r="AB164" s="1"/>
  <c r="AB54"/>
  <c r="AG131" s="1"/>
  <c r="W107"/>
  <c r="W96"/>
  <c r="W125"/>
  <c r="W114"/>
  <c r="AB154"/>
  <c r="M144"/>
  <c r="M135"/>
  <c r="AB34"/>
  <c r="AB14"/>
  <c r="AB24"/>
  <c r="AB44"/>
  <c r="AG168" s="1"/>
  <c r="AB84"/>
  <c r="AB64"/>
  <c r="AG120"/>
  <c r="M134"/>
  <c r="R134" s="1"/>
  <c r="M145"/>
  <c r="AB74"/>
  <c r="AF151"/>
  <c r="AI151"/>
  <c r="AJ151" s="1"/>
  <c r="AF160"/>
  <c r="AI160"/>
  <c r="AJ160" s="1"/>
  <c r="AH161"/>
  <c r="AE161"/>
  <c r="AH170"/>
  <c r="AE170"/>
  <c r="AD171"/>
  <c r="AF169"/>
  <c r="AI169"/>
  <c r="AJ169" s="1"/>
  <c r="AG169" l="1"/>
  <c r="AG151"/>
  <c r="AG156"/>
  <c r="AG109"/>
  <c r="W124"/>
  <c r="AG145"/>
  <c r="W115"/>
  <c r="AG134"/>
  <c r="W106"/>
  <c r="W97"/>
  <c r="R144"/>
  <c r="W126" s="1"/>
  <c r="AG98"/>
  <c r="AG167"/>
  <c r="AG141"/>
  <c r="AG150"/>
  <c r="W94"/>
  <c r="W105"/>
  <c r="W116"/>
  <c r="W127"/>
  <c r="AB134"/>
  <c r="AG159"/>
  <c r="AG39"/>
  <c r="AG66"/>
  <c r="AG75"/>
  <c r="AG30"/>
  <c r="AG57"/>
  <c r="AG48"/>
  <c r="AG84"/>
  <c r="AG21"/>
  <c r="AG105"/>
  <c r="AG94"/>
  <c r="AG116"/>
  <c r="AG127"/>
  <c r="AG138"/>
  <c r="AG149"/>
  <c r="AG160"/>
  <c r="AG96"/>
  <c r="AG114"/>
  <c r="AG125"/>
  <c r="AG107"/>
  <c r="AG140"/>
  <c r="AG158"/>
  <c r="AG104"/>
  <c r="AG95"/>
  <c r="AG126"/>
  <c r="AG117"/>
  <c r="AG139"/>
  <c r="AG148"/>
  <c r="AG99"/>
  <c r="AG108"/>
  <c r="AG144"/>
  <c r="AG135"/>
  <c r="AG157"/>
  <c r="AG130"/>
  <c r="AG121"/>
  <c r="AG166"/>
  <c r="AG118"/>
  <c r="AG136"/>
  <c r="AG154"/>
  <c r="AG100"/>
  <c r="AG165"/>
  <c r="AG129"/>
  <c r="AG147"/>
  <c r="AG111"/>
  <c r="AG110"/>
  <c r="AG119"/>
  <c r="AG128"/>
  <c r="AG155"/>
  <c r="AG164"/>
  <c r="AG146"/>
  <c r="AG101"/>
  <c r="AG137"/>
  <c r="AG124"/>
  <c r="AG106"/>
  <c r="AG97"/>
  <c r="AG115"/>
  <c r="AG74"/>
  <c r="AG67"/>
  <c r="AG38"/>
  <c r="AG85"/>
  <c r="AG56"/>
  <c r="AG31"/>
  <c r="AG49"/>
  <c r="AG20"/>
  <c r="AI170"/>
  <c r="AF170"/>
  <c r="AG170" s="1"/>
  <c r="AJ170"/>
  <c r="AI161"/>
  <c r="AJ161" s="1"/>
  <c r="AF161"/>
  <c r="AG161" s="1"/>
  <c r="AH171"/>
  <c r="AE171"/>
  <c r="AB124" l="1"/>
  <c r="AG44" s="1"/>
  <c r="AB144"/>
  <c r="AG50" s="1"/>
  <c r="W95"/>
  <c r="AB94" s="1"/>
  <c r="AG58" s="1"/>
  <c r="W104"/>
  <c r="AB104" s="1"/>
  <c r="AG24" s="1"/>
  <c r="W117"/>
  <c r="AB114" s="1"/>
  <c r="AG89" s="1"/>
  <c r="AL134"/>
  <c r="L31" i="1" s="1"/>
  <c r="AG41" i="4"/>
  <c r="AL124"/>
  <c r="L29" i="1" s="1"/>
  <c r="AG29" i="4"/>
  <c r="AG76"/>
  <c r="AG40"/>
  <c r="AG65"/>
  <c r="AG54"/>
  <c r="AG87"/>
  <c r="AG51"/>
  <c r="AG18"/>
  <c r="AG88"/>
  <c r="AG70"/>
  <c r="AG61"/>
  <c r="AG26"/>
  <c r="AG17"/>
  <c r="AG46"/>
  <c r="AL154"/>
  <c r="L34" i="1" s="1"/>
  <c r="AI171" i="4"/>
  <c r="AJ171" s="1"/>
  <c r="AF171"/>
  <c r="AG171" s="1"/>
  <c r="AG79" l="1"/>
  <c r="AL104"/>
  <c r="L26" i="1" s="1"/>
  <c r="AG35" i="4"/>
  <c r="AG81"/>
  <c r="AG90"/>
  <c r="AG59"/>
  <c r="AG15"/>
  <c r="AG16"/>
  <c r="AG37"/>
  <c r="AG78"/>
  <c r="AG68"/>
  <c r="AG34"/>
  <c r="AG45"/>
  <c r="AL114"/>
  <c r="L28" i="1" s="1"/>
  <c r="AG14" i="4"/>
  <c r="AG77"/>
  <c r="AG47"/>
  <c r="AG60"/>
  <c r="AG19"/>
  <c r="AG25"/>
  <c r="AG27"/>
  <c r="AG86"/>
  <c r="AL144"/>
  <c r="L32" i="1" s="1"/>
  <c r="AG36" i="4"/>
  <c r="AG91"/>
  <c r="AL94"/>
  <c r="L25" i="1" s="1"/>
  <c r="AL164" i="4"/>
  <c r="L35" i="1" s="1"/>
  <c r="AG80" i="4"/>
  <c r="AG71"/>
  <c r="AG55"/>
  <c r="AG64"/>
  <c r="AG69"/>
  <c r="AG28"/>
  <c r="AL54"/>
  <c r="L19" i="1" s="1"/>
  <c r="AL24" i="4" l="1"/>
  <c r="L14" i="1" s="1"/>
  <c r="AL34" i="4"/>
  <c r="L16" i="1" s="1"/>
  <c r="AL74" i="4"/>
  <c r="L22" i="1" s="1"/>
  <c r="AL64" i="4"/>
  <c r="L20" i="1" s="1"/>
  <c r="AL44" i="4"/>
  <c r="L17" i="1" s="1"/>
  <c r="AL14" i="4"/>
  <c r="L13" i="1" s="1"/>
  <c r="AL84" i="4"/>
  <c r="L23" i="1" s="1"/>
</calcChain>
</file>

<file path=xl/sharedStrings.xml><?xml version="1.0" encoding="utf-8"?>
<sst xmlns="http://schemas.openxmlformats.org/spreadsheetml/2006/main" count="85" uniqueCount="55">
  <si>
    <t>czy</t>
  </si>
  <si>
    <t>do usunięcia</t>
  </si>
  <si>
    <t>nr</t>
  </si>
  <si>
    <t>kod</t>
  </si>
  <si>
    <t>drużyna</t>
  </si>
  <si>
    <t>wygrał?</t>
  </si>
  <si>
    <t>przegrał?</t>
  </si>
  <si>
    <t>prawdopodob.</t>
  </si>
  <si>
    <t>w.</t>
  </si>
  <si>
    <t>wynik</t>
  </si>
  <si>
    <t>1/8 FINAŁU</t>
  </si>
  <si>
    <t>Szwajcaria</t>
  </si>
  <si>
    <t>Polska</t>
  </si>
  <si>
    <t>Chorwacja</t>
  </si>
  <si>
    <t>Portugalia</t>
  </si>
  <si>
    <t>Walia</t>
  </si>
  <si>
    <t>Irlandia Północna</t>
  </si>
  <si>
    <t>Węgry</t>
  </si>
  <si>
    <t>Belgia</t>
  </si>
  <si>
    <t>Niemcy</t>
  </si>
  <si>
    <t>Słowacja</t>
  </si>
  <si>
    <t>Włochy</t>
  </si>
  <si>
    <t>Hiszpania</t>
  </si>
  <si>
    <t>Francja</t>
  </si>
  <si>
    <t>Irlandia</t>
  </si>
  <si>
    <t>Anglia</t>
  </si>
  <si>
    <t>Islandia</t>
  </si>
  <si>
    <t>ĆWIERĆFINAŁ</t>
  </si>
  <si>
    <t>PÓŁFINAŁ</t>
  </si>
  <si>
    <t>FINAŁ</t>
  </si>
  <si>
    <t>PRAWDOPODOBIEŃSTWO WYGRANIA</t>
  </si>
  <si>
    <t>w.ar.Mecze</t>
  </si>
  <si>
    <t>PRAWDOPODOBIEŃSTWO WYGRANIA (UZUPEŁNIONE)</t>
  </si>
  <si>
    <t>PRAWDOPODOBIEŃSTWO WYGRANIA (SKORYGOWANE O MECZE, KTÓRE SIĘ ODBYŁY)</t>
  </si>
  <si>
    <t>prawdopodobieństwo</t>
  </si>
  <si>
    <t>prawdop.</t>
  </si>
  <si>
    <t>przejścia do</t>
  </si>
  <si>
    <t>wygrania</t>
  </si>
  <si>
    <t>ćwierćfinału</t>
  </si>
  <si>
    <t>półfinału</t>
  </si>
  <si>
    <t>finału</t>
  </si>
  <si>
    <t>nr drużyn</t>
  </si>
  <si>
    <t>drużuny,</t>
  </si>
  <si>
    <t>które przegrały mecz</t>
  </si>
  <si>
    <t>warunkowe</t>
  </si>
  <si>
    <t>Mecze</t>
  </si>
  <si>
    <t>w.ar.</t>
  </si>
  <si>
    <t>Obliczenia</t>
  </si>
  <si>
    <t>wskaźnik</t>
  </si>
  <si>
    <t>wiersza</t>
  </si>
  <si>
    <t>k.</t>
  </si>
  <si>
    <t>arkusz prawdop.</t>
  </si>
  <si>
    <t>wygranej</t>
  </si>
  <si>
    <t>w finale</t>
  </si>
  <si>
    <t>WSKAŹNIKI DRUŻYN, KTÓRE PRZEGRAŁY W POPRZEDNICH FAZACH ROZGRYWEK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</si>
</sst>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 applyAlignment="1">
      <alignment horizontal="right"/>
    </xf>
    <xf numFmtId="0" fontId="0" fillId="2" borderId="1" xfId="0" applyFill="1" applyBorder="1"/>
    <xf numFmtId="0" fontId="1" fillId="3" borderId="1" xfId="0" applyFont="1" applyFill="1" applyBorder="1"/>
    <xf numFmtId="1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9" fontId="0" fillId="0" borderId="1" xfId="0" applyNumberFormat="1" applyBorder="1"/>
    <xf numFmtId="9" fontId="0" fillId="3" borderId="1" xfId="0" applyNumberFormat="1" applyFill="1" applyBorder="1"/>
    <xf numFmtId="0" fontId="0" fillId="4" borderId="1" xfId="0" applyFill="1" applyBorder="1"/>
    <xf numFmtId="0" fontId="3" fillId="0" borderId="0" xfId="0" applyFont="1"/>
    <xf numFmtId="0" fontId="1" fillId="0" borderId="2" xfId="0" applyFont="1" applyBorder="1"/>
    <xf numFmtId="0" fontId="1" fillId="0" borderId="0" xfId="0" applyFont="1" applyBorder="1"/>
    <xf numFmtId="0" fontId="3" fillId="0" borderId="0" xfId="0" applyFont="1" applyBorder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3" xfId="0" applyFont="1" applyBorder="1"/>
    <xf numFmtId="0" fontId="3" fillId="0" borderId="3" xfId="0" applyFont="1" applyBorder="1"/>
    <xf numFmtId="0" fontId="1" fillId="0" borderId="4" xfId="0" applyFont="1" applyBorder="1"/>
    <xf numFmtId="0" fontId="3" fillId="0" borderId="0" xfId="0" quotePrefix="1" applyFont="1" applyBorder="1" applyAlignment="1">
      <alignment horizontal="right"/>
    </xf>
    <xf numFmtId="0" fontId="1" fillId="0" borderId="5" xfId="0" applyFont="1" applyBorder="1"/>
    <xf numFmtId="0" fontId="3" fillId="0" borderId="5" xfId="0" applyFont="1" applyBorder="1"/>
    <xf numFmtId="0" fontId="1" fillId="0" borderId="6" xfId="0" applyFont="1" applyBorder="1"/>
    <xf numFmtId="0" fontId="1" fillId="0" borderId="0" xfId="0" applyFont="1" applyAlignment="1"/>
    <xf numFmtId="0" fontId="0" fillId="4" borderId="1" xfId="0" applyFill="1" applyBorder="1" applyAlignment="1">
      <alignment horizontal="right"/>
    </xf>
    <xf numFmtId="0" fontId="1" fillId="0" borderId="0" xfId="0" applyFont="1" applyBorder="1" applyAlignment="1"/>
    <xf numFmtId="0" fontId="0" fillId="0" borderId="0" xfId="0" applyNumberFormat="1" applyAlignment="1"/>
    <xf numFmtId="0" fontId="0" fillId="0" borderId="0" xfId="0" applyNumberFormat="1"/>
    <xf numFmtId="0" fontId="0" fillId="0" borderId="0" xfId="0" applyNumberFormat="1" applyBorder="1"/>
    <xf numFmtId="0" fontId="0" fillId="0" borderId="0" xfId="0" applyNumberFormat="1" applyFill="1" applyBorder="1"/>
    <xf numFmtId="0" fontId="0" fillId="0" borderId="0" xfId="0" applyNumberFormat="1" applyAlignment="1">
      <alignment horizontal="right"/>
    </xf>
    <xf numFmtId="164" fontId="1" fillId="4" borderId="1" xfId="0" applyNumberFormat="1" applyFont="1" applyFill="1" applyBorder="1"/>
    <xf numFmtId="164" fontId="1" fillId="5" borderId="1" xfId="0" applyNumberFormat="1" applyFont="1" applyFill="1" applyBorder="1"/>
    <xf numFmtId="164" fontId="1" fillId="6" borderId="1" xfId="0" applyNumberFormat="1" applyFont="1" applyFill="1" applyBorder="1"/>
    <xf numFmtId="0" fontId="0" fillId="0" borderId="0" xfId="0" applyBorder="1"/>
    <xf numFmtId="0" fontId="2" fillId="0" borderId="0" xfId="0" applyFont="1" applyBorder="1"/>
    <xf numFmtId="0" fontId="0" fillId="0" borderId="1" xfId="0" applyNumberFormat="1" applyBorder="1"/>
    <xf numFmtId="0" fontId="4" fillId="0" borderId="0" xfId="0" applyFont="1" applyAlignment="1">
      <alignment horizontal="right"/>
    </xf>
  </cellXfs>
  <cellStyles count="1">
    <cellStyle name="Normalny" xfId="0" builtinId="0"/>
  </cellStyles>
  <dxfs count="1"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452438</xdr:colOff>
      <xdr:row>6</xdr:row>
      <xdr:rowOff>40481</xdr:rowOff>
    </xdr:to>
    <xdr:pic>
      <xdr:nvPicPr>
        <xdr:cNvPr id="2" name="Picture 1" descr="4TG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0"/>
          <a:ext cx="1185863" cy="1183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862013</xdr:colOff>
      <xdr:row>6</xdr:row>
      <xdr:rowOff>40481</xdr:rowOff>
    </xdr:to>
    <xdr:pic>
      <xdr:nvPicPr>
        <xdr:cNvPr id="4" name="Picture 1" descr="4TG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0"/>
          <a:ext cx="1185863" cy="1183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4</xdr:col>
      <xdr:colOff>242888</xdr:colOff>
      <xdr:row>6</xdr:row>
      <xdr:rowOff>40481</xdr:rowOff>
    </xdr:to>
    <xdr:pic>
      <xdr:nvPicPr>
        <xdr:cNvPr id="2" name="Picture 1" descr="4TG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0"/>
          <a:ext cx="1185863" cy="1183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L65"/>
  <sheetViews>
    <sheetView showGridLines="0" tabSelected="1" zoomScale="80" zoomScaleNormal="80" workbookViewId="0">
      <pane ySplit="10" topLeftCell="A11" activePane="bottomLeft" state="frozen"/>
      <selection activeCell="L14" sqref="L14"/>
      <selection pane="bottomLeft" activeCell="L7" sqref="L7"/>
    </sheetView>
  </sheetViews>
  <sheetFormatPr defaultRowHeight="15"/>
  <cols>
    <col min="1" max="1" width="4.7109375" customWidth="1"/>
    <col min="2" max="2" width="7" customWidth="1"/>
    <col min="3" max="3" width="4" style="1" customWidth="1"/>
    <col min="4" max="4" width="16.42578125" bestFit="1" customWidth="1"/>
    <col min="5" max="5" width="4.28515625" customWidth="1"/>
    <col min="8" max="8" width="7" customWidth="1"/>
    <col min="9" max="9" width="16.7109375" customWidth="1"/>
    <col min="10" max="10" width="12.42578125" customWidth="1"/>
    <col min="11" max="11" width="9.7109375" style="1" hidden="1" customWidth="1"/>
    <col min="12" max="12" width="10.7109375" customWidth="1"/>
  </cols>
  <sheetData>
    <row r="7" spans="1:12">
      <c r="E7" s="2" t="s">
        <v>9</v>
      </c>
      <c r="F7" s="2" t="s">
        <v>0</v>
      </c>
      <c r="G7" s="2" t="s">
        <v>0</v>
      </c>
      <c r="I7" t="s">
        <v>1</v>
      </c>
      <c r="L7" s="2" t="s">
        <v>34</v>
      </c>
    </row>
    <row r="8" spans="1:12">
      <c r="A8" s="2" t="s">
        <v>2</v>
      </c>
      <c r="B8" t="s">
        <v>3</v>
      </c>
      <c r="D8" t="s">
        <v>4</v>
      </c>
      <c r="F8" s="2" t="s">
        <v>5</v>
      </c>
      <c r="G8" s="2" t="s">
        <v>6</v>
      </c>
      <c r="H8" t="s">
        <v>3</v>
      </c>
      <c r="I8" t="s">
        <v>7</v>
      </c>
      <c r="K8" s="43" t="s">
        <v>46</v>
      </c>
      <c r="L8" s="2" t="s">
        <v>52</v>
      </c>
    </row>
    <row r="9" spans="1:12">
      <c r="C9" s="4" t="s">
        <v>8</v>
      </c>
      <c r="K9" s="43" t="s">
        <v>47</v>
      </c>
      <c r="L9" s="2" t="s">
        <v>53</v>
      </c>
    </row>
    <row r="10" spans="1:12">
      <c r="A10" s="40"/>
      <c r="B10" s="40"/>
      <c r="C10" s="41"/>
      <c r="D10" s="40"/>
      <c r="E10" s="40"/>
      <c r="F10" s="40"/>
      <c r="G10" s="40"/>
      <c r="H10" s="40"/>
      <c r="I10" s="40"/>
    </row>
    <row r="11" spans="1:12">
      <c r="D11" s="3" t="s">
        <v>10</v>
      </c>
    </row>
    <row r="13" spans="1:12">
      <c r="A13">
        <f t="shared" ref="A13" si="0">A11+1</f>
        <v>1</v>
      </c>
      <c r="B13" t="str">
        <f>DEC2BIN(A13-1,4)</f>
        <v>0000</v>
      </c>
      <c r="D13" s="5" t="s">
        <v>11</v>
      </c>
      <c r="E13" s="6">
        <v>5</v>
      </c>
      <c r="F13" t="b">
        <f>E13&gt;E14</f>
        <v>0</v>
      </c>
      <c r="G13" t="b">
        <f>E13&lt;E14</f>
        <v>1</v>
      </c>
      <c r="H13" t="str">
        <f>IF(F13,LEFT(B13,LEN(B13)-1),"")</f>
        <v/>
      </c>
      <c r="I13" t="str">
        <f>IF(G13,D13,"")</f>
        <v>Szwajcaria</v>
      </c>
      <c r="K13" s="1">
        <f>MATCH(A13,Obliczenia!B:B,0)</f>
        <v>14</v>
      </c>
      <c r="L13" s="7">
        <f>INDEX(Obliczenia!AL:AL,K13)</f>
        <v>0</v>
      </c>
    </row>
    <row r="14" spans="1:12">
      <c r="A14">
        <f>A13+1</f>
        <v>2</v>
      </c>
      <c r="B14" t="str">
        <f>DEC2BIN(A14-1,4)</f>
        <v>0001</v>
      </c>
      <c r="D14" s="5" t="s">
        <v>12</v>
      </c>
      <c r="E14" s="6">
        <v>6</v>
      </c>
      <c r="F14" t="b">
        <f>E14&gt;E13</f>
        <v>1</v>
      </c>
      <c r="G14" t="b">
        <f>E14&lt;E13</f>
        <v>0</v>
      </c>
      <c r="H14" t="str">
        <f>IF(F14,LEFT(B14,LEN(B14)-1),"")</f>
        <v>000</v>
      </c>
      <c r="I14" t="str">
        <f>IF(G14,D14,"")</f>
        <v/>
      </c>
      <c r="K14" s="1">
        <f>MATCH(A14,Obliczenia!B:B,0)</f>
        <v>24</v>
      </c>
      <c r="L14" s="7">
        <f>INDEX(Obliczenia!AL:AL,K14)</f>
        <v>0.125</v>
      </c>
    </row>
    <row r="15" spans="1:12">
      <c r="E15" s="8"/>
    </row>
    <row r="16" spans="1:12">
      <c r="A16">
        <f t="shared" ref="A16:A34" si="1">A14+1</f>
        <v>3</v>
      </c>
      <c r="B16" t="str">
        <f>DEC2BIN(A16-1,4)</f>
        <v>0010</v>
      </c>
      <c r="D16" s="5" t="s">
        <v>13</v>
      </c>
      <c r="E16" s="6">
        <v>0</v>
      </c>
      <c r="F16" t="b">
        <f t="shared" ref="F16" si="2">E16&gt;E17</f>
        <v>0</v>
      </c>
      <c r="G16" t="b">
        <f>E16&lt;E17</f>
        <v>1</v>
      </c>
      <c r="H16" t="str">
        <f>IF(F16,LEFT(B16,LEN(B16)-1),"")</f>
        <v/>
      </c>
      <c r="I16" t="str">
        <f t="shared" ref="I16:I17" si="3">IF(G16,D16,"")</f>
        <v>Chorwacja</v>
      </c>
      <c r="K16" s="1">
        <f>MATCH(A16,Obliczenia!B:B,0)</f>
        <v>34</v>
      </c>
      <c r="L16" s="7">
        <f>INDEX(Obliczenia!AL:AL,K16)</f>
        <v>0</v>
      </c>
    </row>
    <row r="17" spans="1:12">
      <c r="A17">
        <f t="shared" ref="A17" si="4">A16+1</f>
        <v>4</v>
      </c>
      <c r="B17" t="str">
        <f>DEC2BIN(A17-1,4)</f>
        <v>0011</v>
      </c>
      <c r="D17" s="5" t="s">
        <v>14</v>
      </c>
      <c r="E17" s="6">
        <v>1</v>
      </c>
      <c r="F17" t="b">
        <f t="shared" ref="F17" si="5">E17&gt;E16</f>
        <v>1</v>
      </c>
      <c r="G17" t="b">
        <f>E17&lt;E16</f>
        <v>0</v>
      </c>
      <c r="H17" t="str">
        <f>IF(F17,LEFT(B17,LEN(B17)-1),"")</f>
        <v>001</v>
      </c>
      <c r="I17" t="str">
        <f t="shared" si="3"/>
        <v/>
      </c>
      <c r="K17" s="1">
        <f>MATCH(A17,Obliczenia!B:B,0)</f>
        <v>44</v>
      </c>
      <c r="L17" s="7">
        <f>INDEX(Obliczenia!AL:AL,K17)</f>
        <v>0.125</v>
      </c>
    </row>
    <row r="19" spans="1:12">
      <c r="A19">
        <f t="shared" si="1"/>
        <v>5</v>
      </c>
      <c r="B19" t="str">
        <f>DEC2BIN(A19-1,4)</f>
        <v>0100</v>
      </c>
      <c r="D19" s="5" t="s">
        <v>15</v>
      </c>
      <c r="E19" s="6">
        <v>1</v>
      </c>
      <c r="F19" t="b">
        <f t="shared" ref="F19" si="6">E19&gt;E20</f>
        <v>1</v>
      </c>
      <c r="G19" t="b">
        <f>E19&lt;E20</f>
        <v>0</v>
      </c>
      <c r="H19" t="str">
        <f>IF(F19,LEFT(B19,LEN(B19)-1),"")</f>
        <v>010</v>
      </c>
      <c r="I19" t="str">
        <f t="shared" ref="I19:I20" si="7">IF(G19,D19,"")</f>
        <v/>
      </c>
      <c r="K19" s="1">
        <f>MATCH(A19,Obliczenia!B:B,0)</f>
        <v>54</v>
      </c>
      <c r="L19" s="7">
        <f>INDEX(Obliczenia!AL:AL,K19)</f>
        <v>0.125</v>
      </c>
    </row>
    <row r="20" spans="1:12">
      <c r="A20">
        <f t="shared" ref="A20" si="8">A19+1</f>
        <v>6</v>
      </c>
      <c r="B20" t="str">
        <f>DEC2BIN(A20-1,4)</f>
        <v>0101</v>
      </c>
      <c r="D20" s="5" t="s">
        <v>16</v>
      </c>
      <c r="E20" s="6">
        <v>0</v>
      </c>
      <c r="F20" t="b">
        <f t="shared" ref="F20" si="9">E20&gt;E19</f>
        <v>0</v>
      </c>
      <c r="G20" t="b">
        <f>E20&lt;E19</f>
        <v>1</v>
      </c>
      <c r="H20" t="str">
        <f>IF(F20,LEFT(B20,LEN(B20)-1),"")</f>
        <v/>
      </c>
      <c r="I20" t="str">
        <f t="shared" si="7"/>
        <v>Irlandia Północna</v>
      </c>
      <c r="K20" s="1">
        <f>MATCH(A20,Obliczenia!B:B,0)</f>
        <v>64</v>
      </c>
      <c r="L20" s="7">
        <f>INDEX(Obliczenia!AL:AL,K20)</f>
        <v>0</v>
      </c>
    </row>
    <row r="22" spans="1:12">
      <c r="A22">
        <f t="shared" si="1"/>
        <v>7</v>
      </c>
      <c r="B22" t="str">
        <f>DEC2BIN(A22-1,4)</f>
        <v>0110</v>
      </c>
      <c r="D22" s="5" t="s">
        <v>17</v>
      </c>
      <c r="E22" s="6">
        <v>0</v>
      </c>
      <c r="F22" t="b">
        <f t="shared" ref="F22" si="10">E22&gt;E23</f>
        <v>0</v>
      </c>
      <c r="G22" t="b">
        <f>E22&lt;E23</f>
        <v>1</v>
      </c>
      <c r="H22" t="str">
        <f>IF(F22,LEFT(B22,LEN(B22)-1),"")</f>
        <v/>
      </c>
      <c r="I22" t="str">
        <f t="shared" ref="I22:I23" si="11">IF(G22,D22,"")</f>
        <v>Węgry</v>
      </c>
      <c r="K22" s="1">
        <f>MATCH(A22,Obliczenia!B:B,0)</f>
        <v>74</v>
      </c>
      <c r="L22" s="7">
        <f>INDEX(Obliczenia!AL:AL,K22)</f>
        <v>0</v>
      </c>
    </row>
    <row r="23" spans="1:12">
      <c r="A23">
        <f t="shared" ref="A23" si="12">A22+1</f>
        <v>8</v>
      </c>
      <c r="B23" t="str">
        <f>DEC2BIN(A23-1,4)</f>
        <v>0111</v>
      </c>
      <c r="D23" s="5" t="s">
        <v>18</v>
      </c>
      <c r="E23" s="6">
        <v>4</v>
      </c>
      <c r="F23" t="b">
        <f t="shared" ref="F23" si="13">E23&gt;E22</f>
        <v>1</v>
      </c>
      <c r="G23" t="b">
        <f>E23&lt;E22</f>
        <v>0</v>
      </c>
      <c r="H23" t="str">
        <f>IF(F23,LEFT(B23,LEN(B23)-1),"")</f>
        <v>011</v>
      </c>
      <c r="I23" t="str">
        <f t="shared" si="11"/>
        <v/>
      </c>
      <c r="K23" s="1">
        <f>MATCH(A23,Obliczenia!B:B,0)</f>
        <v>84</v>
      </c>
      <c r="L23" s="7">
        <f>INDEX(Obliczenia!AL:AL,K23)</f>
        <v>0.125</v>
      </c>
    </row>
    <row r="25" spans="1:12">
      <c r="A25">
        <f t="shared" si="1"/>
        <v>9</v>
      </c>
      <c r="B25" t="str">
        <f>DEC2BIN(A25-1,4)</f>
        <v>1000</v>
      </c>
      <c r="D25" s="5" t="s">
        <v>19</v>
      </c>
      <c r="E25" s="6">
        <v>3</v>
      </c>
      <c r="F25" t="b">
        <f t="shared" ref="F25" si="14">E25&gt;E26</f>
        <v>1</v>
      </c>
      <c r="G25" t="b">
        <f>E25&lt;E26</f>
        <v>0</v>
      </c>
      <c r="H25" t="str">
        <f>IF(F25,LEFT(B25,LEN(B25)-1),"")</f>
        <v>100</v>
      </c>
      <c r="I25" t="str">
        <f t="shared" ref="I25:I26" si="15">IF(G25,D25,"")</f>
        <v/>
      </c>
      <c r="K25" s="1">
        <f>MATCH(A25,Obliczenia!B:B,0)</f>
        <v>94</v>
      </c>
      <c r="L25" s="7">
        <f>INDEX(Obliczenia!AL:AL,K25)</f>
        <v>0.125</v>
      </c>
    </row>
    <row r="26" spans="1:12">
      <c r="A26">
        <f t="shared" ref="A26" si="16">A25+1</f>
        <v>10</v>
      </c>
      <c r="B26" t="str">
        <f>DEC2BIN(A26-1,4)</f>
        <v>1001</v>
      </c>
      <c r="D26" s="5" t="s">
        <v>20</v>
      </c>
      <c r="E26" s="6">
        <v>0</v>
      </c>
      <c r="F26" t="b">
        <f t="shared" ref="F26" si="17">E26&gt;E25</f>
        <v>0</v>
      </c>
      <c r="G26" t="b">
        <f>E26&lt;E25</f>
        <v>1</v>
      </c>
      <c r="H26" t="str">
        <f>IF(F26,LEFT(B26,LEN(B26)-1),"")</f>
        <v/>
      </c>
      <c r="I26" t="str">
        <f t="shared" si="15"/>
        <v>Słowacja</v>
      </c>
      <c r="K26" s="1">
        <f>MATCH(A26,Obliczenia!B:B,0)</f>
        <v>104</v>
      </c>
      <c r="L26" s="7">
        <f>INDEX(Obliczenia!AL:AL,K26)</f>
        <v>0</v>
      </c>
    </row>
    <row r="28" spans="1:12">
      <c r="A28">
        <f t="shared" si="1"/>
        <v>11</v>
      </c>
      <c r="B28" t="str">
        <f>DEC2BIN(A28-1,4)</f>
        <v>1010</v>
      </c>
      <c r="D28" s="5" t="s">
        <v>21</v>
      </c>
      <c r="E28" s="6"/>
      <c r="F28" t="b">
        <f t="shared" ref="F28" si="18">E28&gt;E29</f>
        <v>0</v>
      </c>
      <c r="G28" t="b">
        <f>E28&lt;E29</f>
        <v>0</v>
      </c>
      <c r="H28" t="str">
        <f>IF(F28,LEFT(B28,LEN(B28)-1),"")</f>
        <v/>
      </c>
      <c r="I28" t="str">
        <f t="shared" ref="I28:I29" si="19">IF(G28,D28,"")</f>
        <v/>
      </c>
      <c r="K28" s="1">
        <f>MATCH(A28,Obliczenia!B:B,0)</f>
        <v>114</v>
      </c>
      <c r="L28" s="7">
        <f>INDEX(Obliczenia!AL:AL,K28)</f>
        <v>6.25E-2</v>
      </c>
    </row>
    <row r="29" spans="1:12">
      <c r="A29">
        <f t="shared" ref="A29" si="20">A28+1</f>
        <v>12</v>
      </c>
      <c r="B29" t="str">
        <f>DEC2BIN(A29-1,4)</f>
        <v>1011</v>
      </c>
      <c r="D29" s="5" t="s">
        <v>22</v>
      </c>
      <c r="E29" s="6"/>
      <c r="F29" t="b">
        <f t="shared" ref="F29" si="21">E29&gt;E28</f>
        <v>0</v>
      </c>
      <c r="G29" t="b">
        <f>E29&lt;E28</f>
        <v>0</v>
      </c>
      <c r="H29" t="str">
        <f>IF(F29,LEFT(B29,LEN(B29)-1),"")</f>
        <v/>
      </c>
      <c r="I29" t="str">
        <f t="shared" si="19"/>
        <v/>
      </c>
      <c r="K29" s="1">
        <f>MATCH(A29,Obliczenia!B:B,0)</f>
        <v>124</v>
      </c>
      <c r="L29" s="7">
        <f>INDEX(Obliczenia!AL:AL,K29)</f>
        <v>6.25E-2</v>
      </c>
    </row>
    <row r="31" spans="1:12">
      <c r="A31">
        <f t="shared" si="1"/>
        <v>13</v>
      </c>
      <c r="B31" t="str">
        <f>DEC2BIN(A31-1,4)</f>
        <v>1100</v>
      </c>
      <c r="D31" s="5" t="s">
        <v>23</v>
      </c>
      <c r="E31" s="6">
        <v>2</v>
      </c>
      <c r="F31" t="b">
        <f t="shared" ref="F31" si="22">E31&gt;E32</f>
        <v>1</v>
      </c>
      <c r="G31" t="b">
        <f>E31&lt;E32</f>
        <v>0</v>
      </c>
      <c r="H31" t="str">
        <f>IF(F31,LEFT(B31,LEN(B31)-1),"")</f>
        <v>110</v>
      </c>
      <c r="I31" t="str">
        <f t="shared" ref="I31:I32" si="23">IF(G31,D31,"")</f>
        <v/>
      </c>
      <c r="K31" s="1">
        <f>MATCH(A31,Obliczenia!B:B,0)</f>
        <v>134</v>
      </c>
      <c r="L31" s="7">
        <f>INDEX(Obliczenia!AL:AL,K31)</f>
        <v>0.125</v>
      </c>
    </row>
    <row r="32" spans="1:12">
      <c r="A32">
        <f t="shared" ref="A32" si="24">A31+1</f>
        <v>14</v>
      </c>
      <c r="B32" t="str">
        <f>DEC2BIN(A32-1,4)</f>
        <v>1101</v>
      </c>
      <c r="D32" s="5" t="s">
        <v>24</v>
      </c>
      <c r="E32" s="6">
        <v>1</v>
      </c>
      <c r="F32" t="b">
        <f t="shared" ref="F32" si="25">E32&gt;E31</f>
        <v>0</v>
      </c>
      <c r="G32" t="b">
        <f>E32&lt;E31</f>
        <v>1</v>
      </c>
      <c r="H32" t="str">
        <f>IF(F32,LEFT(B32,LEN(B32)-1),"")</f>
        <v/>
      </c>
      <c r="I32" t="str">
        <f t="shared" si="23"/>
        <v>Irlandia</v>
      </c>
      <c r="K32" s="1">
        <f>MATCH(A32,Obliczenia!B:B,0)</f>
        <v>144</v>
      </c>
      <c r="L32" s="7">
        <f>INDEX(Obliczenia!AL:AL,K32)</f>
        <v>0</v>
      </c>
    </row>
    <row r="34" spans="1:12">
      <c r="A34">
        <f t="shared" si="1"/>
        <v>15</v>
      </c>
      <c r="B34" t="str">
        <f>DEC2BIN(A34-1,4)</f>
        <v>1110</v>
      </c>
      <c r="D34" s="5" t="s">
        <v>25</v>
      </c>
      <c r="E34" s="6"/>
      <c r="F34" t="b">
        <f t="shared" ref="F34" si="26">E34&gt;E35</f>
        <v>0</v>
      </c>
      <c r="G34" t="b">
        <f>E34&lt;E35</f>
        <v>0</v>
      </c>
      <c r="H34" t="str">
        <f>IF(F34,LEFT(B34,LEN(B34)-1),"")</f>
        <v/>
      </c>
      <c r="I34" t="str">
        <f t="shared" ref="I34:I35" si="27">IF(G34,D34,"")</f>
        <v/>
      </c>
      <c r="K34" s="1">
        <f>MATCH(A34,Obliczenia!B:B,0)</f>
        <v>154</v>
      </c>
      <c r="L34" s="7">
        <f>INDEX(Obliczenia!AL:AL,K34)</f>
        <v>7.4999999999999997E-2</v>
      </c>
    </row>
    <row r="35" spans="1:12">
      <c r="A35">
        <f t="shared" ref="A35" si="28">A34+1</f>
        <v>16</v>
      </c>
      <c r="B35" t="str">
        <f>DEC2BIN(A35-1,4)</f>
        <v>1111</v>
      </c>
      <c r="D35" s="5" t="s">
        <v>26</v>
      </c>
      <c r="E35" s="6"/>
      <c r="F35" t="b">
        <f t="shared" ref="F35" si="29">E35&gt;E34</f>
        <v>0</v>
      </c>
      <c r="G35" t="b">
        <f>E35&lt;E34</f>
        <v>0</v>
      </c>
      <c r="H35" t="str">
        <f>IF(F35,LEFT(B35,LEN(B35)-1),"")</f>
        <v/>
      </c>
      <c r="I35" t="str">
        <f t="shared" si="27"/>
        <v/>
      </c>
      <c r="K35" s="1">
        <f>MATCH(A35,Obliczenia!B:B,0)</f>
        <v>164</v>
      </c>
      <c r="L35" s="7">
        <f>INDEX(Obliczenia!AL:AL,K35)</f>
        <v>0.05</v>
      </c>
    </row>
    <row r="36" spans="1:12">
      <c r="A36" s="40"/>
      <c r="B36" s="40"/>
      <c r="C36" s="41"/>
      <c r="D36" s="40"/>
      <c r="E36" s="40"/>
      <c r="F36" s="40"/>
      <c r="G36" s="40"/>
      <c r="H36" s="40"/>
      <c r="I36" s="40"/>
    </row>
    <row r="37" spans="1:12">
      <c r="A37" s="40"/>
      <c r="B37" s="40"/>
      <c r="C37" s="41"/>
      <c r="D37" s="40"/>
      <c r="E37" s="40"/>
      <c r="F37" s="40"/>
      <c r="G37" s="40"/>
      <c r="H37" s="40"/>
      <c r="I37" s="40"/>
    </row>
    <row r="38" spans="1:12">
      <c r="D38" s="3" t="s">
        <v>27</v>
      </c>
    </row>
    <row r="40" spans="1:12">
      <c r="A40">
        <f t="shared" ref="A40" si="30">A38+1</f>
        <v>1</v>
      </c>
      <c r="B40" t="str">
        <f>DEC2BIN(A40-1,3)</f>
        <v>000</v>
      </c>
      <c r="C40" s="1">
        <f>IFERROR(MATCH(B40,H:H,0),"")</f>
        <v>14</v>
      </c>
      <c r="D40" t="str">
        <f>IFERROR(INDEX(D:D,C40),"")</f>
        <v>Polska</v>
      </c>
      <c r="E40" s="6"/>
      <c r="F40" t="b">
        <f t="shared" ref="F40" si="31">E40&gt;E41</f>
        <v>0</v>
      </c>
      <c r="G40" t="b">
        <f>E40&lt;E41</f>
        <v>0</v>
      </c>
      <c r="H40" t="str">
        <f>IF(F40,LEFT(B40,LEN(B40)-1),"")</f>
        <v/>
      </c>
      <c r="I40" t="str">
        <f t="shared" ref="I40:I41" si="32">IF(G40,D40,"")</f>
        <v/>
      </c>
    </row>
    <row r="41" spans="1:12">
      <c r="A41">
        <f t="shared" ref="A41" si="33">A40+1</f>
        <v>2</v>
      </c>
      <c r="B41" t="str">
        <f>DEC2BIN(A41-1,3)</f>
        <v>001</v>
      </c>
      <c r="C41" s="1">
        <f>IFERROR(MATCH(B41,H:H,0),"")</f>
        <v>17</v>
      </c>
      <c r="D41" t="str">
        <f>IFERROR(INDEX(D:D,C41),"")</f>
        <v>Portugalia</v>
      </c>
      <c r="E41" s="6"/>
      <c r="F41" t="b">
        <f t="shared" ref="F41" si="34">E41&gt;E40</f>
        <v>0</v>
      </c>
      <c r="G41" t="b">
        <f>E41&lt;E40</f>
        <v>0</v>
      </c>
      <c r="H41" t="str">
        <f>IF(F41,LEFT(B41,LEN(B41)-1),"")</f>
        <v/>
      </c>
      <c r="I41" t="str">
        <f t="shared" si="32"/>
        <v/>
      </c>
    </row>
    <row r="43" spans="1:12">
      <c r="A43">
        <f t="shared" ref="A43:A49" si="35">A41+1</f>
        <v>3</v>
      </c>
      <c r="B43" t="str">
        <f>DEC2BIN(A43-1,3)</f>
        <v>010</v>
      </c>
      <c r="C43" s="1">
        <f>IFERROR(MATCH(B43,H:H,0),"")</f>
        <v>19</v>
      </c>
      <c r="D43" t="str">
        <f>IFERROR(INDEX(D:D,C43),"")</f>
        <v>Walia</v>
      </c>
      <c r="E43" s="6"/>
      <c r="F43" t="b">
        <f t="shared" ref="F43" si="36">E43&gt;E44</f>
        <v>0</v>
      </c>
      <c r="G43" t="b">
        <f t="shared" ref="G43" si="37">E43&lt;E44</f>
        <v>0</v>
      </c>
      <c r="H43" t="str">
        <f>IF(F43,LEFT(B43,LEN(B43)-1),"")</f>
        <v/>
      </c>
      <c r="I43" t="str">
        <f t="shared" ref="I43:I44" si="38">IF(G43,D43,"")</f>
        <v/>
      </c>
    </row>
    <row r="44" spans="1:12">
      <c r="A44">
        <f t="shared" ref="A44" si="39">A43+1</f>
        <v>4</v>
      </c>
      <c r="B44" t="str">
        <f>DEC2BIN(A44-1,3)</f>
        <v>011</v>
      </c>
      <c r="C44" s="1">
        <f>IFERROR(MATCH(B44,H:H,0),"")</f>
        <v>23</v>
      </c>
      <c r="D44" t="str">
        <f>IFERROR(INDEX(D:D,C44),"")</f>
        <v>Belgia</v>
      </c>
      <c r="E44" s="6"/>
      <c r="F44" t="b">
        <f t="shared" ref="F44" si="40">E44&gt;E43</f>
        <v>0</v>
      </c>
      <c r="G44" t="b">
        <f t="shared" ref="G44" si="41">E44&lt;E43</f>
        <v>0</v>
      </c>
      <c r="H44" t="str">
        <f>IF(F44,LEFT(B44,LEN(B44)-1),"")</f>
        <v/>
      </c>
      <c r="I44" t="str">
        <f t="shared" si="38"/>
        <v/>
      </c>
    </row>
    <row r="46" spans="1:12">
      <c r="A46">
        <f t="shared" si="35"/>
        <v>5</v>
      </c>
      <c r="B46" t="str">
        <f>DEC2BIN(A46-1,3)</f>
        <v>100</v>
      </c>
      <c r="C46" s="1">
        <f>IFERROR(MATCH(B46,H:H,0),"")</f>
        <v>25</v>
      </c>
      <c r="D46" t="str">
        <f>IFERROR(INDEX(D:D,C46),"")</f>
        <v>Niemcy</v>
      </c>
      <c r="E46" s="6"/>
      <c r="F46" t="b">
        <f t="shared" ref="F46" si="42">E46&gt;E47</f>
        <v>0</v>
      </c>
      <c r="G46" t="b">
        <f t="shared" ref="G46" si="43">E46&lt;E47</f>
        <v>0</v>
      </c>
      <c r="H46" t="str">
        <f>IF(F46,LEFT(B46,LEN(B46)-1),"")</f>
        <v/>
      </c>
      <c r="I46" t="str">
        <f t="shared" ref="I46:I47" si="44">IF(G46,D46,"")</f>
        <v/>
      </c>
    </row>
    <row r="47" spans="1:12">
      <c r="A47">
        <f t="shared" ref="A47" si="45">A46+1</f>
        <v>6</v>
      </c>
      <c r="B47" t="str">
        <f>DEC2BIN(A47-1,3)</f>
        <v>101</v>
      </c>
      <c r="C47" s="1" t="str">
        <f>IFERROR(MATCH(B47,H:H,0),"")</f>
        <v/>
      </c>
      <c r="D47" t="str">
        <f>IFERROR(INDEX(D:D,C47),"")</f>
        <v/>
      </c>
      <c r="E47" s="6"/>
      <c r="F47" t="b">
        <f t="shared" ref="F47" si="46">E47&gt;E46</f>
        <v>0</v>
      </c>
      <c r="G47" t="b">
        <f t="shared" ref="G47" si="47">E47&lt;E46</f>
        <v>0</v>
      </c>
      <c r="H47" t="str">
        <f>IF(F47,LEFT(B47,LEN(B47)-1),"")</f>
        <v/>
      </c>
      <c r="I47" t="str">
        <f t="shared" si="44"/>
        <v/>
      </c>
    </row>
    <row r="49" spans="1:9">
      <c r="A49">
        <f t="shared" si="35"/>
        <v>7</v>
      </c>
      <c r="B49" t="str">
        <f>DEC2BIN(A49-1,3)</f>
        <v>110</v>
      </c>
      <c r="C49" s="1">
        <f>IFERROR(MATCH(B49,H:H,0),"")</f>
        <v>31</v>
      </c>
      <c r="D49" t="str">
        <f>IFERROR(INDEX(D:D,C49),"")</f>
        <v>Francja</v>
      </c>
      <c r="E49" s="6"/>
      <c r="F49" t="b">
        <f t="shared" ref="F49" si="48">E49&gt;E50</f>
        <v>0</v>
      </c>
      <c r="G49" t="b">
        <f t="shared" ref="G49" si="49">E49&lt;E50</f>
        <v>0</v>
      </c>
      <c r="H49" t="str">
        <f>IF(F49,LEFT(B49,LEN(B49)-1),"")</f>
        <v/>
      </c>
      <c r="I49" t="str">
        <f t="shared" ref="I49:I50" si="50">IF(G49,D49,"")</f>
        <v/>
      </c>
    </row>
    <row r="50" spans="1:9">
      <c r="A50">
        <f t="shared" ref="A50" si="51">A49+1</f>
        <v>8</v>
      </c>
      <c r="B50" t="str">
        <f>DEC2BIN(A50-1,3)</f>
        <v>111</v>
      </c>
      <c r="C50" s="1" t="str">
        <f>IFERROR(MATCH(B50,H:H,0),"")</f>
        <v/>
      </c>
      <c r="D50" t="str">
        <f>IFERROR(INDEX(D:D,C50),"")</f>
        <v/>
      </c>
      <c r="E50" s="6"/>
      <c r="F50" t="b">
        <f t="shared" ref="F50" si="52">E50&gt;E49</f>
        <v>0</v>
      </c>
      <c r="G50" t="b">
        <f t="shared" ref="G50" si="53">E50&lt;E49</f>
        <v>0</v>
      </c>
      <c r="H50" t="str">
        <f>IF(F50,LEFT(B50,LEN(B50)-1),"")</f>
        <v/>
      </c>
      <c r="I50" t="str">
        <f t="shared" si="50"/>
        <v/>
      </c>
    </row>
    <row r="52" spans="1:9">
      <c r="A52" s="40"/>
      <c r="B52" s="40"/>
      <c r="C52" s="41"/>
      <c r="D52" s="40"/>
      <c r="E52" s="40"/>
      <c r="F52" s="40"/>
      <c r="G52" s="40"/>
      <c r="H52" s="40"/>
      <c r="I52" s="40"/>
    </row>
    <row r="53" spans="1:9">
      <c r="D53" s="3" t="s">
        <v>28</v>
      </c>
    </row>
    <row r="55" spans="1:9">
      <c r="A55">
        <f t="shared" ref="A55:A58" si="54">A53+1</f>
        <v>1</v>
      </c>
      <c r="B55" t="str">
        <f>DEC2BIN(A55-1,2)</f>
        <v>00</v>
      </c>
      <c r="C55" s="1" t="str">
        <f>IFERROR(MATCH(B55,H:H,0),"")</f>
        <v/>
      </c>
      <c r="D55" t="str">
        <f>IFERROR(INDEX(D:D,C55),"")</f>
        <v/>
      </c>
      <c r="E55" s="6"/>
      <c r="F55" t="b">
        <f t="shared" ref="F55" si="55">E55&gt;E56</f>
        <v>0</v>
      </c>
      <c r="G55" t="b">
        <f t="shared" ref="G55" si="56">E55&lt;E56</f>
        <v>0</v>
      </c>
      <c r="H55" t="str">
        <f>IF(F55,LEFT(B55,LEN(B55)-1),"")</f>
        <v/>
      </c>
      <c r="I55" t="str">
        <f t="shared" ref="I55:I56" si="57">IF(G55,D55,"")</f>
        <v/>
      </c>
    </row>
    <row r="56" spans="1:9">
      <c r="A56">
        <f t="shared" ref="A56" si="58">A55+1</f>
        <v>2</v>
      </c>
      <c r="B56" t="str">
        <f>DEC2BIN(A56-1,2)</f>
        <v>01</v>
      </c>
      <c r="C56" s="1" t="str">
        <f>IFERROR(MATCH(B56,H:H,0),"")</f>
        <v/>
      </c>
      <c r="D56" t="str">
        <f>IFERROR(INDEX(D:D,C56),"")</f>
        <v/>
      </c>
      <c r="E56" s="6"/>
      <c r="F56" t="b">
        <f t="shared" ref="F56" si="59">E56&gt;E55</f>
        <v>0</v>
      </c>
      <c r="G56" t="b">
        <f t="shared" ref="G56" si="60">E56&lt;E55</f>
        <v>0</v>
      </c>
      <c r="H56" t="str">
        <f>IF(F56,LEFT(B56,LEN(B56)-1),"")</f>
        <v/>
      </c>
      <c r="I56" t="str">
        <f t="shared" si="57"/>
        <v/>
      </c>
    </row>
    <row r="58" spans="1:9">
      <c r="A58">
        <f t="shared" si="54"/>
        <v>3</v>
      </c>
      <c r="B58" t="str">
        <f>DEC2BIN(A58-1,2)</f>
        <v>10</v>
      </c>
      <c r="C58" s="1" t="str">
        <f>IFERROR(MATCH(B58,H:H,0),"")</f>
        <v/>
      </c>
      <c r="D58" t="str">
        <f>IFERROR(INDEX(D:D,C58),"")</f>
        <v/>
      </c>
      <c r="E58" s="6"/>
      <c r="F58" t="b">
        <f t="shared" ref="F58" si="61">E58&gt;E59</f>
        <v>0</v>
      </c>
      <c r="G58" t="b">
        <f t="shared" ref="G58" si="62">E58&lt;E59</f>
        <v>0</v>
      </c>
      <c r="H58" t="str">
        <f>IF(F58,LEFT(B58,LEN(B58)-1),"")</f>
        <v/>
      </c>
      <c r="I58" t="str">
        <f t="shared" ref="I58:I59" si="63">IF(G58,D58,"")</f>
        <v/>
      </c>
    </row>
    <row r="59" spans="1:9">
      <c r="A59">
        <f t="shared" ref="A59" si="64">A58+1</f>
        <v>4</v>
      </c>
      <c r="B59" t="str">
        <f>DEC2BIN(A59-1,2)</f>
        <v>11</v>
      </c>
      <c r="C59" s="1" t="str">
        <f>IFERROR(MATCH(B59,H:H,0),"")</f>
        <v/>
      </c>
      <c r="D59" t="str">
        <f>IFERROR(INDEX(D:D,C59),"")</f>
        <v/>
      </c>
      <c r="E59" s="6"/>
      <c r="F59" t="b">
        <f t="shared" ref="F59" si="65">E59&gt;E58</f>
        <v>0</v>
      </c>
      <c r="G59" t="b">
        <f t="shared" ref="G59" si="66">E59&lt;E58</f>
        <v>0</v>
      </c>
      <c r="H59" t="str">
        <f>IF(F59,LEFT(B59,LEN(B59)-1),"")</f>
        <v/>
      </c>
      <c r="I59" t="str">
        <f t="shared" si="63"/>
        <v/>
      </c>
    </row>
    <row r="61" spans="1:9">
      <c r="A61" s="40"/>
      <c r="B61" s="40"/>
      <c r="C61" s="41"/>
      <c r="D61" s="40"/>
      <c r="E61" s="40"/>
      <c r="F61" s="40"/>
      <c r="G61" s="40"/>
      <c r="H61" s="40"/>
      <c r="I61" s="40"/>
    </row>
    <row r="62" spans="1:9">
      <c r="D62" s="3" t="s">
        <v>29</v>
      </c>
    </row>
    <row r="64" spans="1:9">
      <c r="A64">
        <f t="shared" ref="A64" si="67">A62+1</f>
        <v>1</v>
      </c>
      <c r="B64" t="str">
        <f>DEC2BIN(A64-1,1)</f>
        <v>0</v>
      </c>
      <c r="C64" s="1" t="str">
        <f>IFERROR(MATCH(B64,H:H,0),"")</f>
        <v/>
      </c>
      <c r="D64" t="str">
        <f>IFERROR(INDEX(D:D,C64),"")</f>
        <v/>
      </c>
      <c r="E64" s="6"/>
      <c r="F64" t="b">
        <f t="shared" ref="F64" si="68">E64&gt;E65</f>
        <v>0</v>
      </c>
      <c r="G64" t="b">
        <f t="shared" ref="G64" si="69">E64&lt;E65</f>
        <v>0</v>
      </c>
      <c r="H64" t="str">
        <f>IF(F64,LEFT(B64,LEN(B64)-1),"")</f>
        <v/>
      </c>
      <c r="I64" t="str">
        <f t="shared" ref="I64:I65" si="70">IF(G64,D64,"")</f>
        <v/>
      </c>
    </row>
    <row r="65" spans="1:9">
      <c r="A65">
        <f t="shared" ref="A65" si="71">A64+1</f>
        <v>2</v>
      </c>
      <c r="B65" t="str">
        <f>DEC2BIN(A65-1,1)</f>
        <v>1</v>
      </c>
      <c r="C65" s="1" t="str">
        <f>IFERROR(MATCH(B65,H:H,0),"")</f>
        <v/>
      </c>
      <c r="D65" t="str">
        <f>IFERROR(INDEX(D:D,C65),"")</f>
        <v/>
      </c>
      <c r="E65" s="6"/>
      <c r="F65" t="b">
        <f t="shared" ref="F65" si="72">E65&gt;E64</f>
        <v>0</v>
      </c>
      <c r="G65" t="b">
        <f t="shared" ref="G65" si="73">E65&lt;E64</f>
        <v>0</v>
      </c>
      <c r="H65" t="str">
        <f>IF(F65,LEFT(B65,LEN(B65)-1),"")</f>
        <v/>
      </c>
      <c r="I65" t="str">
        <f t="shared" si="70"/>
        <v/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AZ97"/>
  <sheetViews>
    <sheetView showGridLines="0" workbookViewId="0">
      <pane ySplit="8" topLeftCell="A9" activePane="bottomLeft" state="frozen"/>
      <selection pane="bottomLeft" sqref="A1:A1048576"/>
    </sheetView>
  </sheetViews>
  <sheetFormatPr defaultRowHeight="15"/>
  <cols>
    <col min="1" max="1" width="4.7109375" style="9" customWidth="1"/>
    <col min="2" max="2" width="4.85546875" style="10" customWidth="1"/>
    <col min="3" max="3" width="16.42578125" style="9" bestFit="1" customWidth="1"/>
    <col min="4" max="4" width="8.7109375" style="9" customWidth="1"/>
    <col min="5" max="5" width="3.140625" style="9" customWidth="1"/>
    <col min="6" max="21" width="10.28515625" customWidth="1"/>
    <col min="22" max="22" width="3.140625" style="32" customWidth="1"/>
    <col min="23" max="52" width="9.140625" style="33"/>
  </cols>
  <sheetData>
    <row r="6" spans="1:52" s="9" customFormat="1">
      <c r="B6" s="10"/>
      <c r="F6" s="3" t="s">
        <v>30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 s="32"/>
      <c r="W6" s="33"/>
      <c r="X6" s="33"/>
      <c r="Y6" s="33"/>
      <c r="Z6" s="33"/>
      <c r="AA6" s="33"/>
      <c r="AB6" s="33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</row>
    <row r="7" spans="1:52" s="9" customFormat="1">
      <c r="B7" s="10"/>
      <c r="F7">
        <f>E7+1</f>
        <v>1</v>
      </c>
      <c r="G7">
        <f t="shared" ref="G7:U7" si="0">F7+1</f>
        <v>2</v>
      </c>
      <c r="H7">
        <f t="shared" si="0"/>
        <v>3</v>
      </c>
      <c r="I7">
        <f t="shared" si="0"/>
        <v>4</v>
      </c>
      <c r="J7">
        <f t="shared" si="0"/>
        <v>5</v>
      </c>
      <c r="K7">
        <f t="shared" si="0"/>
        <v>6</v>
      </c>
      <c r="L7">
        <f t="shared" si="0"/>
        <v>7</v>
      </c>
      <c r="M7">
        <f t="shared" si="0"/>
        <v>8</v>
      </c>
      <c r="N7">
        <f t="shared" si="0"/>
        <v>9</v>
      </c>
      <c r="O7">
        <f t="shared" si="0"/>
        <v>10</v>
      </c>
      <c r="P7">
        <f t="shared" si="0"/>
        <v>11</v>
      </c>
      <c r="Q7">
        <f t="shared" si="0"/>
        <v>12</v>
      </c>
      <c r="R7">
        <f t="shared" si="0"/>
        <v>13</v>
      </c>
      <c r="S7">
        <f t="shared" si="0"/>
        <v>14</v>
      </c>
      <c r="T7">
        <f t="shared" si="0"/>
        <v>15</v>
      </c>
      <c r="U7">
        <f t="shared" si="0"/>
        <v>16</v>
      </c>
      <c r="V7" s="32"/>
      <c r="W7" s="33"/>
      <c r="X7" s="33"/>
      <c r="Y7" s="33"/>
      <c r="Z7" s="33"/>
      <c r="AA7" s="33"/>
      <c r="AB7" s="33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</row>
    <row r="8" spans="1:52" s="9" customFormat="1">
      <c r="B8" s="10" t="s">
        <v>31</v>
      </c>
      <c r="F8" s="2" t="str">
        <f t="shared" ref="F8:U8" si="1">INDEX($C10:$C25,F7)</f>
        <v>Szwajcaria</v>
      </c>
      <c r="G8" s="2" t="str">
        <f t="shared" si="1"/>
        <v>Polska</v>
      </c>
      <c r="H8" s="2" t="str">
        <f t="shared" si="1"/>
        <v>Chorwacja</v>
      </c>
      <c r="I8" s="2" t="str">
        <f t="shared" si="1"/>
        <v>Portugalia</v>
      </c>
      <c r="J8" s="2" t="str">
        <f t="shared" si="1"/>
        <v>Walia</v>
      </c>
      <c r="K8" s="2" t="str">
        <f t="shared" si="1"/>
        <v>Irlandia Północna</v>
      </c>
      <c r="L8" s="2" t="str">
        <f t="shared" si="1"/>
        <v>Węgry</v>
      </c>
      <c r="M8" s="2" t="str">
        <f t="shared" si="1"/>
        <v>Belgia</v>
      </c>
      <c r="N8" s="2" t="str">
        <f t="shared" si="1"/>
        <v>Niemcy</v>
      </c>
      <c r="O8" s="2" t="str">
        <f t="shared" si="1"/>
        <v>Słowacja</v>
      </c>
      <c r="P8" s="2" t="str">
        <f t="shared" si="1"/>
        <v>Włochy</v>
      </c>
      <c r="Q8" s="2" t="str">
        <f t="shared" si="1"/>
        <v>Hiszpania</v>
      </c>
      <c r="R8" s="2" t="str">
        <f t="shared" si="1"/>
        <v>Francja</v>
      </c>
      <c r="S8" s="2" t="str">
        <f t="shared" si="1"/>
        <v>Irlandia</v>
      </c>
      <c r="T8" s="2" t="str">
        <f t="shared" si="1"/>
        <v>Anglia</v>
      </c>
      <c r="U8" s="2" t="str">
        <f t="shared" si="1"/>
        <v>Islandia</v>
      </c>
      <c r="V8" s="32"/>
      <c r="W8" s="33"/>
      <c r="X8" s="33"/>
      <c r="Y8" s="33"/>
      <c r="Z8" s="33"/>
      <c r="AA8" s="33"/>
      <c r="AB8" s="33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</row>
    <row r="10" spans="1:52" s="9" customFormat="1">
      <c r="A10" s="9">
        <f>1+A9</f>
        <v>1</v>
      </c>
      <c r="B10" s="10">
        <f>MATCH(A10,Mecze!A:A,0)</f>
        <v>13</v>
      </c>
      <c r="C10" s="9" t="str">
        <f>INDEX(Mecze!D:D,B10)</f>
        <v>Szwajcaria</v>
      </c>
      <c r="F10" s="11"/>
      <c r="G10" s="12">
        <v>0.5</v>
      </c>
      <c r="H10" s="12">
        <v>0.5</v>
      </c>
      <c r="I10" s="12">
        <v>0.5</v>
      </c>
      <c r="J10" s="12">
        <v>0.5</v>
      </c>
      <c r="K10" s="12">
        <v>0.5</v>
      </c>
      <c r="L10" s="12">
        <v>0.5</v>
      </c>
      <c r="M10" s="12">
        <v>0.5</v>
      </c>
      <c r="N10" s="12">
        <v>0.5</v>
      </c>
      <c r="O10" s="12">
        <v>0.5</v>
      </c>
      <c r="P10" s="12">
        <v>0.5</v>
      </c>
      <c r="Q10" s="12">
        <v>0.5</v>
      </c>
      <c r="R10" s="12">
        <v>0.5</v>
      </c>
      <c r="S10" s="12">
        <v>0.5</v>
      </c>
      <c r="T10" s="12">
        <v>0.5</v>
      </c>
      <c r="U10" s="12">
        <v>0.5</v>
      </c>
      <c r="V10" s="32"/>
      <c r="W10" s="33"/>
      <c r="X10" s="33"/>
      <c r="Y10" s="33"/>
      <c r="Z10" s="33"/>
      <c r="AA10" s="33"/>
      <c r="AB10" s="33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</row>
    <row r="11" spans="1:52" s="9" customFormat="1">
      <c r="A11" s="9">
        <f t="shared" ref="A11:A25" si="2">1+A10</f>
        <v>2</v>
      </c>
      <c r="B11" s="10">
        <f>MATCH(A11,Mecze!A:A,0)</f>
        <v>14</v>
      </c>
      <c r="C11" s="9" t="str">
        <f>INDEX(Mecze!D:D,B11)</f>
        <v>Polska</v>
      </c>
      <c r="F11" s="11"/>
      <c r="G11" s="11"/>
      <c r="H11" s="12">
        <v>0.5</v>
      </c>
      <c r="I11" s="12">
        <v>0.5</v>
      </c>
      <c r="J11" s="12">
        <v>0.5</v>
      </c>
      <c r="K11" s="12">
        <v>0.5</v>
      </c>
      <c r="L11" s="12">
        <v>0.5</v>
      </c>
      <c r="M11" s="12">
        <v>0.5</v>
      </c>
      <c r="N11" s="12">
        <v>0.5</v>
      </c>
      <c r="O11" s="12">
        <v>0.5</v>
      </c>
      <c r="P11" s="12">
        <v>0.5</v>
      </c>
      <c r="Q11" s="12">
        <v>0.5</v>
      </c>
      <c r="R11" s="12">
        <v>0.5</v>
      </c>
      <c r="S11" s="12">
        <v>0.5</v>
      </c>
      <c r="T11" s="12">
        <v>0.5</v>
      </c>
      <c r="U11" s="12">
        <v>0.5</v>
      </c>
      <c r="V11" s="32"/>
      <c r="W11" s="33"/>
      <c r="X11" s="33"/>
      <c r="Y11" s="33"/>
      <c r="Z11" s="33"/>
      <c r="AA11" s="33"/>
      <c r="AB11" s="33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</row>
    <row r="12" spans="1:52" s="9" customFormat="1">
      <c r="A12" s="9">
        <f t="shared" si="2"/>
        <v>3</v>
      </c>
      <c r="B12" s="10">
        <f>MATCH(A12,Mecze!A:A,0)</f>
        <v>16</v>
      </c>
      <c r="C12" s="9" t="str">
        <f>INDEX(Mecze!D:D,B12)</f>
        <v>Chorwacja</v>
      </c>
      <c r="F12" s="11"/>
      <c r="G12" s="11"/>
      <c r="H12" s="11"/>
      <c r="I12" s="12">
        <v>0.5</v>
      </c>
      <c r="J12" s="12">
        <v>0.5</v>
      </c>
      <c r="K12" s="12">
        <v>0.5</v>
      </c>
      <c r="L12" s="12">
        <v>0.5</v>
      </c>
      <c r="M12" s="12">
        <v>0.5</v>
      </c>
      <c r="N12" s="12">
        <v>0.5</v>
      </c>
      <c r="O12" s="12">
        <v>0.5</v>
      </c>
      <c r="P12" s="12">
        <v>0.5</v>
      </c>
      <c r="Q12" s="12">
        <v>0.5</v>
      </c>
      <c r="R12" s="12">
        <v>0.5</v>
      </c>
      <c r="S12" s="12">
        <v>0.5</v>
      </c>
      <c r="T12" s="12">
        <v>0.5</v>
      </c>
      <c r="U12" s="12">
        <v>0.5</v>
      </c>
      <c r="V12" s="32"/>
      <c r="W12" s="33"/>
      <c r="X12" s="33"/>
      <c r="Y12" s="33"/>
      <c r="Z12" s="33"/>
      <c r="AA12" s="33"/>
      <c r="AB12" s="33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</row>
    <row r="13" spans="1:52" s="9" customFormat="1">
      <c r="A13" s="9">
        <f t="shared" si="2"/>
        <v>4</v>
      </c>
      <c r="B13" s="10">
        <f>MATCH(A13,Mecze!A:A,0)</f>
        <v>17</v>
      </c>
      <c r="C13" s="9" t="str">
        <f>INDEX(Mecze!D:D,B13)</f>
        <v>Portugalia</v>
      </c>
      <c r="F13" s="11"/>
      <c r="G13" s="11"/>
      <c r="H13" s="11"/>
      <c r="I13" s="11"/>
      <c r="J13" s="12">
        <v>0.5</v>
      </c>
      <c r="K13" s="12">
        <v>0.5</v>
      </c>
      <c r="L13" s="12">
        <v>0.5</v>
      </c>
      <c r="M13" s="12">
        <v>0.5</v>
      </c>
      <c r="N13" s="12">
        <v>0.5</v>
      </c>
      <c r="O13" s="12">
        <v>0.5</v>
      </c>
      <c r="P13" s="12">
        <v>0.5</v>
      </c>
      <c r="Q13" s="12">
        <v>0.5</v>
      </c>
      <c r="R13" s="12">
        <v>0.5</v>
      </c>
      <c r="S13" s="12">
        <v>0.5</v>
      </c>
      <c r="T13" s="12">
        <v>0.5</v>
      </c>
      <c r="U13" s="12">
        <v>0.5</v>
      </c>
      <c r="V13" s="32"/>
      <c r="W13" s="33"/>
      <c r="X13" s="33"/>
      <c r="Y13" s="33"/>
      <c r="Z13" s="33"/>
      <c r="AA13" s="33"/>
      <c r="AB13" s="33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</row>
    <row r="14" spans="1:52" s="9" customFormat="1">
      <c r="A14" s="9">
        <f t="shared" si="2"/>
        <v>5</v>
      </c>
      <c r="B14" s="10">
        <f>MATCH(A14,Mecze!A:A,0)</f>
        <v>19</v>
      </c>
      <c r="C14" s="9" t="str">
        <f>INDEX(Mecze!D:D,B14)</f>
        <v>Walia</v>
      </c>
      <c r="F14" s="11"/>
      <c r="G14" s="11"/>
      <c r="H14" s="11"/>
      <c r="I14" s="11"/>
      <c r="J14" s="11"/>
      <c r="K14" s="12">
        <v>0.5</v>
      </c>
      <c r="L14" s="12">
        <v>0.5</v>
      </c>
      <c r="M14" s="12">
        <v>0.5</v>
      </c>
      <c r="N14" s="12">
        <v>0.5</v>
      </c>
      <c r="O14" s="12">
        <v>0.5</v>
      </c>
      <c r="P14" s="12">
        <v>0.5</v>
      </c>
      <c r="Q14" s="12">
        <v>0.5</v>
      </c>
      <c r="R14" s="12">
        <v>0.5</v>
      </c>
      <c r="S14" s="12">
        <v>0.5</v>
      </c>
      <c r="T14" s="12">
        <v>0.5</v>
      </c>
      <c r="U14" s="12">
        <v>0.5</v>
      </c>
      <c r="V14" s="32"/>
      <c r="W14" s="33"/>
      <c r="X14" s="33"/>
      <c r="Y14" s="33"/>
      <c r="Z14" s="33"/>
      <c r="AA14" s="33"/>
      <c r="AB14" s="33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</row>
    <row r="15" spans="1:52" s="9" customFormat="1">
      <c r="A15" s="9">
        <f t="shared" si="2"/>
        <v>6</v>
      </c>
      <c r="B15" s="10">
        <f>MATCH(A15,Mecze!A:A,0)</f>
        <v>20</v>
      </c>
      <c r="C15" s="9" t="str">
        <f>INDEX(Mecze!D:D,B15)</f>
        <v>Irlandia Północna</v>
      </c>
      <c r="F15" s="11"/>
      <c r="G15" s="11"/>
      <c r="H15" s="11"/>
      <c r="I15" s="11"/>
      <c r="J15" s="11"/>
      <c r="K15" s="11"/>
      <c r="L15" s="12">
        <v>0.5</v>
      </c>
      <c r="M15" s="12">
        <v>0.5</v>
      </c>
      <c r="N15" s="12">
        <v>0.5</v>
      </c>
      <c r="O15" s="12">
        <v>0.5</v>
      </c>
      <c r="P15" s="12">
        <v>0.5</v>
      </c>
      <c r="Q15" s="12">
        <v>0.5</v>
      </c>
      <c r="R15" s="12">
        <v>0.5</v>
      </c>
      <c r="S15" s="12">
        <v>0.5</v>
      </c>
      <c r="T15" s="12">
        <v>0.5</v>
      </c>
      <c r="U15" s="12">
        <v>0.5</v>
      </c>
      <c r="V15" s="32"/>
      <c r="W15" s="33"/>
      <c r="X15" s="33"/>
      <c r="Y15" s="33"/>
      <c r="Z15" s="33"/>
      <c r="AA15" s="33"/>
      <c r="AB15" s="33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</row>
    <row r="16" spans="1:52" s="9" customFormat="1">
      <c r="A16" s="9">
        <f t="shared" si="2"/>
        <v>7</v>
      </c>
      <c r="B16" s="10">
        <f>MATCH(A16,Mecze!A:A,0)</f>
        <v>22</v>
      </c>
      <c r="C16" s="9" t="str">
        <f>INDEX(Mecze!D:D,B16)</f>
        <v>Węgry</v>
      </c>
      <c r="F16" s="11"/>
      <c r="G16" s="11"/>
      <c r="H16" s="11"/>
      <c r="I16" s="11"/>
      <c r="J16" s="11"/>
      <c r="K16" s="11"/>
      <c r="L16" s="11"/>
      <c r="M16" s="12">
        <v>0.5</v>
      </c>
      <c r="N16" s="12">
        <v>0.5</v>
      </c>
      <c r="O16" s="12">
        <v>0.5</v>
      </c>
      <c r="P16" s="12">
        <v>0.5</v>
      </c>
      <c r="Q16" s="12">
        <v>0.5</v>
      </c>
      <c r="R16" s="12">
        <v>0.5</v>
      </c>
      <c r="S16" s="12">
        <v>0.5</v>
      </c>
      <c r="T16" s="12">
        <v>0.5</v>
      </c>
      <c r="U16" s="12">
        <v>0.5</v>
      </c>
      <c r="V16" s="32"/>
      <c r="W16" s="33"/>
      <c r="X16" s="33"/>
      <c r="Y16" s="33"/>
      <c r="Z16" s="33"/>
      <c r="AA16" s="33"/>
      <c r="AB16" s="33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</row>
    <row r="17" spans="1:52" s="9" customFormat="1">
      <c r="A17" s="9">
        <f t="shared" si="2"/>
        <v>8</v>
      </c>
      <c r="B17" s="10">
        <f>MATCH(A17,Mecze!A:A,0)</f>
        <v>23</v>
      </c>
      <c r="C17" s="9" t="str">
        <f>INDEX(Mecze!D:D,B17)</f>
        <v>Belgia</v>
      </c>
      <c r="F17" s="11"/>
      <c r="G17" s="11"/>
      <c r="H17" s="11"/>
      <c r="I17" s="11"/>
      <c r="J17" s="11"/>
      <c r="K17" s="11"/>
      <c r="L17" s="11"/>
      <c r="M17" s="11"/>
      <c r="N17" s="12">
        <v>0.5</v>
      </c>
      <c r="O17" s="12">
        <v>0.5</v>
      </c>
      <c r="P17" s="12">
        <v>0.5</v>
      </c>
      <c r="Q17" s="12">
        <v>0.5</v>
      </c>
      <c r="R17" s="12">
        <v>0.5</v>
      </c>
      <c r="S17" s="12">
        <v>0.5</v>
      </c>
      <c r="T17" s="12">
        <v>0.5</v>
      </c>
      <c r="U17" s="12">
        <v>0.5</v>
      </c>
      <c r="V17" s="32"/>
      <c r="W17" s="33"/>
      <c r="X17" s="33"/>
      <c r="Y17" s="33"/>
      <c r="Z17" s="33"/>
      <c r="AA17" s="33"/>
      <c r="AB17" s="33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</row>
    <row r="18" spans="1:52" s="9" customFormat="1">
      <c r="A18" s="9">
        <f t="shared" si="2"/>
        <v>9</v>
      </c>
      <c r="B18" s="10">
        <f>MATCH(A18,Mecze!A:A,0)</f>
        <v>25</v>
      </c>
      <c r="C18" s="9" t="str">
        <f>INDEX(Mecze!D:D,B18)</f>
        <v>Niemcy</v>
      </c>
      <c r="F18" s="11"/>
      <c r="G18" s="11"/>
      <c r="H18" s="11"/>
      <c r="I18" s="11"/>
      <c r="J18" s="11"/>
      <c r="K18" s="11"/>
      <c r="L18" s="11"/>
      <c r="M18" s="11"/>
      <c r="N18" s="11"/>
      <c r="O18" s="12">
        <v>0.5</v>
      </c>
      <c r="P18" s="12">
        <v>0.5</v>
      </c>
      <c r="Q18" s="12">
        <v>0.5</v>
      </c>
      <c r="R18" s="12">
        <v>0.5</v>
      </c>
      <c r="S18" s="12">
        <v>0.5</v>
      </c>
      <c r="T18" s="12">
        <v>0.5</v>
      </c>
      <c r="U18" s="12">
        <v>0.5</v>
      </c>
      <c r="V18" s="32"/>
      <c r="W18" s="33"/>
      <c r="X18" s="33"/>
      <c r="Y18" s="33"/>
      <c r="Z18" s="33"/>
      <c r="AA18" s="33"/>
      <c r="AB18" s="33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</row>
    <row r="19" spans="1:52" s="9" customFormat="1">
      <c r="A19" s="9">
        <f t="shared" si="2"/>
        <v>10</v>
      </c>
      <c r="B19" s="10">
        <f>MATCH(A19,Mecze!A:A,0)</f>
        <v>26</v>
      </c>
      <c r="C19" s="9" t="str">
        <f>INDEX(Mecze!D:D,B19)</f>
        <v>Słowacja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>
        <v>0.5</v>
      </c>
      <c r="Q19" s="12">
        <v>0.5</v>
      </c>
      <c r="R19" s="12">
        <v>0.5</v>
      </c>
      <c r="S19" s="12">
        <v>0.5</v>
      </c>
      <c r="T19" s="12">
        <v>0.5</v>
      </c>
      <c r="U19" s="12">
        <v>0.5</v>
      </c>
      <c r="V19" s="32"/>
      <c r="W19" s="33"/>
      <c r="X19" s="33"/>
      <c r="Y19" s="33"/>
      <c r="Z19" s="33"/>
      <c r="AA19" s="33"/>
      <c r="AB19" s="33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</row>
    <row r="20" spans="1:52" s="9" customFormat="1">
      <c r="A20" s="9">
        <f t="shared" si="2"/>
        <v>11</v>
      </c>
      <c r="B20" s="10">
        <f>MATCH(A20,Mecze!A:A,0)</f>
        <v>28</v>
      </c>
      <c r="C20" s="9" t="str">
        <f>INDEX(Mecze!D:D,B20)</f>
        <v>Włochy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>
        <v>0.5</v>
      </c>
      <c r="R20" s="12">
        <v>0.5</v>
      </c>
      <c r="S20" s="12">
        <v>0.5</v>
      </c>
      <c r="T20" s="12">
        <v>0.5</v>
      </c>
      <c r="U20" s="12">
        <v>0.5</v>
      </c>
      <c r="V20" s="32"/>
      <c r="W20" s="33"/>
      <c r="X20" s="33"/>
      <c r="Y20" s="33"/>
      <c r="Z20" s="33"/>
      <c r="AA20" s="33"/>
      <c r="AB20" s="33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</row>
    <row r="21" spans="1:52" s="9" customFormat="1">
      <c r="A21" s="9">
        <f t="shared" si="2"/>
        <v>12</v>
      </c>
      <c r="B21" s="10">
        <f>MATCH(A21,Mecze!A:A,0)</f>
        <v>29</v>
      </c>
      <c r="C21" s="9" t="str">
        <f>INDEX(Mecze!D:D,B21)</f>
        <v>Hiszpania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>
        <v>0.5</v>
      </c>
      <c r="S21" s="12">
        <v>0.5</v>
      </c>
      <c r="T21" s="12">
        <v>0.5</v>
      </c>
      <c r="U21" s="12">
        <v>0.5</v>
      </c>
      <c r="V21" s="32"/>
      <c r="W21" s="33"/>
      <c r="X21" s="33"/>
      <c r="Y21" s="33"/>
      <c r="Z21" s="33"/>
      <c r="AA21" s="33"/>
      <c r="AB21" s="33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</row>
    <row r="22" spans="1:52" s="9" customFormat="1">
      <c r="A22" s="9">
        <f t="shared" si="2"/>
        <v>13</v>
      </c>
      <c r="B22" s="10">
        <f>MATCH(A22,Mecze!A:A,0)</f>
        <v>31</v>
      </c>
      <c r="C22" s="9" t="str">
        <f>INDEX(Mecze!D:D,B22)</f>
        <v>Francja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">
        <v>0.5</v>
      </c>
      <c r="T22" s="12">
        <v>0.5</v>
      </c>
      <c r="U22" s="12">
        <v>0.5</v>
      </c>
      <c r="V22" s="32"/>
      <c r="W22" s="33"/>
      <c r="X22" s="33"/>
      <c r="Y22" s="33"/>
      <c r="Z22" s="33"/>
      <c r="AA22" s="33"/>
      <c r="AB22" s="33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</row>
    <row r="23" spans="1:52" s="9" customFormat="1">
      <c r="A23" s="9">
        <f t="shared" si="2"/>
        <v>14</v>
      </c>
      <c r="B23" s="10">
        <f>MATCH(A23,Mecze!A:A,0)</f>
        <v>32</v>
      </c>
      <c r="C23" s="9" t="str">
        <f>INDEX(Mecze!D:D,B23)</f>
        <v>Irlandia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2">
        <v>0.5</v>
      </c>
      <c r="U23" s="12">
        <v>0.5</v>
      </c>
      <c r="V23" s="32"/>
      <c r="W23" s="33"/>
      <c r="X23" s="33"/>
      <c r="Y23" s="33"/>
      <c r="Z23" s="33"/>
      <c r="AA23" s="33"/>
      <c r="AB23" s="33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</row>
    <row r="24" spans="1:52" s="9" customFormat="1">
      <c r="A24" s="9">
        <f t="shared" si="2"/>
        <v>15</v>
      </c>
      <c r="B24" s="10">
        <f>MATCH(A24,Mecze!A:A,0)</f>
        <v>34</v>
      </c>
      <c r="C24" s="9" t="str">
        <f>INDEX(Mecze!D:D,B24)</f>
        <v>Anglia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2">
        <v>0.6</v>
      </c>
      <c r="V24" s="32"/>
      <c r="W24" s="33"/>
      <c r="X24" s="33"/>
      <c r="Y24" s="33"/>
      <c r="Z24" s="33"/>
      <c r="AA24" s="33"/>
      <c r="AB24" s="33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</row>
    <row r="25" spans="1:52" s="9" customFormat="1">
      <c r="A25" s="9">
        <f t="shared" si="2"/>
        <v>16</v>
      </c>
      <c r="B25" s="10">
        <f>MATCH(A25,Mecze!A:A,0)</f>
        <v>35</v>
      </c>
      <c r="C25" s="9" t="str">
        <f>INDEX(Mecze!D:D,B25)</f>
        <v>Islandia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32"/>
      <c r="W25" s="33"/>
      <c r="X25" s="33"/>
      <c r="Y25" s="33"/>
      <c r="Z25" s="33"/>
      <c r="AA25" s="33"/>
      <c r="AB25" s="33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</row>
    <row r="29" spans="1:52" s="9" customFormat="1">
      <c r="B29" s="10"/>
      <c r="V29" s="32"/>
      <c r="W29" s="33"/>
      <c r="X29" s="33"/>
      <c r="Y29" s="33"/>
      <c r="Z29" s="33"/>
      <c r="AA29" s="33"/>
      <c r="AB29" s="33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</row>
    <row r="30" spans="1:52" s="9" customFormat="1">
      <c r="B30" s="10"/>
      <c r="F30" s="29" t="s">
        <v>32</v>
      </c>
      <c r="V30" s="32"/>
      <c r="W30" s="33"/>
      <c r="X30" s="33"/>
      <c r="Y30" s="33"/>
      <c r="Z30" s="33"/>
      <c r="AA30" s="33"/>
      <c r="AB30" s="33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</row>
    <row r="31" spans="1:52" s="9" customFormat="1">
      <c r="B31" s="10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</row>
    <row r="33" spans="1:52" s="9" customFormat="1">
      <c r="B33" s="10"/>
      <c r="V33" s="32"/>
      <c r="W33" s="33"/>
      <c r="X33" s="33"/>
      <c r="Y33" s="33"/>
      <c r="Z33" s="33"/>
      <c r="AA33" s="33"/>
      <c r="AB33" s="33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</row>
    <row r="34" spans="1:52" s="9" customFormat="1">
      <c r="A34" s="9">
        <f>A10</f>
        <v>1</v>
      </c>
      <c r="B34" s="10"/>
      <c r="C34" s="9" t="str">
        <f t="shared" ref="C34:C49" si="3">C10</f>
        <v>Szwajcaria</v>
      </c>
      <c r="F34" s="11" t="str">
        <f>IF($A34=F$7,"",IF($A34&lt;F$7,INDEX($F$10:$U$25,$A34,F$7),1-INDEX($F$10:$U$25,F$7,$A34)))</f>
        <v/>
      </c>
      <c r="G34" s="11">
        <f t="shared" ref="G34:U49" si="4">IF($A34=G$7,"",IF($A34&lt;G$7,INDEX($F$10:$U$25,$A34,G$7),1-INDEX($F$10:$U$25,G$7,$A34)))</f>
        <v>0.5</v>
      </c>
      <c r="H34" s="11">
        <f t="shared" si="4"/>
        <v>0.5</v>
      </c>
      <c r="I34" s="11">
        <f t="shared" si="4"/>
        <v>0.5</v>
      </c>
      <c r="J34" s="11">
        <f t="shared" si="4"/>
        <v>0.5</v>
      </c>
      <c r="K34" s="11">
        <f t="shared" si="4"/>
        <v>0.5</v>
      </c>
      <c r="L34" s="11">
        <f t="shared" si="4"/>
        <v>0.5</v>
      </c>
      <c r="M34" s="11">
        <f t="shared" si="4"/>
        <v>0.5</v>
      </c>
      <c r="N34" s="11">
        <f t="shared" si="4"/>
        <v>0.5</v>
      </c>
      <c r="O34" s="11">
        <f t="shared" si="4"/>
        <v>0.5</v>
      </c>
      <c r="P34" s="11">
        <f t="shared" si="4"/>
        <v>0.5</v>
      </c>
      <c r="Q34" s="11">
        <f t="shared" si="4"/>
        <v>0.5</v>
      </c>
      <c r="R34" s="11">
        <f t="shared" si="4"/>
        <v>0.5</v>
      </c>
      <c r="S34" s="11">
        <f t="shared" si="4"/>
        <v>0.5</v>
      </c>
      <c r="T34" s="11">
        <f t="shared" si="4"/>
        <v>0.5</v>
      </c>
      <c r="U34" s="11">
        <f t="shared" si="4"/>
        <v>0.5</v>
      </c>
      <c r="V34" s="32"/>
      <c r="W34" s="33"/>
      <c r="X34" s="33"/>
      <c r="Y34" s="33"/>
      <c r="Z34" s="33"/>
      <c r="AA34" s="33"/>
      <c r="AB34" s="33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</row>
    <row r="35" spans="1:52" s="9" customFormat="1">
      <c r="A35" s="9">
        <f t="shared" ref="A35:A49" si="5">A11</f>
        <v>2</v>
      </c>
      <c r="B35" s="10"/>
      <c r="C35" s="9" t="str">
        <f t="shared" si="3"/>
        <v>Polska</v>
      </c>
      <c r="F35" s="11">
        <f t="shared" ref="F35:F49" si="6">IF($A35=F$7,"",IF($A35&lt;F$7,INDEX($F$10:$U$25,$A35,F$7),1-INDEX($F$10:$U$25,F$7,$A35)))</f>
        <v>0.5</v>
      </c>
      <c r="G35" s="11" t="str">
        <f t="shared" si="4"/>
        <v/>
      </c>
      <c r="H35" s="11">
        <f t="shared" si="4"/>
        <v>0.5</v>
      </c>
      <c r="I35" s="11">
        <f t="shared" si="4"/>
        <v>0.5</v>
      </c>
      <c r="J35" s="11">
        <f t="shared" si="4"/>
        <v>0.5</v>
      </c>
      <c r="K35" s="11">
        <f t="shared" si="4"/>
        <v>0.5</v>
      </c>
      <c r="L35" s="11">
        <f t="shared" si="4"/>
        <v>0.5</v>
      </c>
      <c r="M35" s="11">
        <f t="shared" si="4"/>
        <v>0.5</v>
      </c>
      <c r="N35" s="11">
        <f t="shared" si="4"/>
        <v>0.5</v>
      </c>
      <c r="O35" s="11">
        <f t="shared" si="4"/>
        <v>0.5</v>
      </c>
      <c r="P35" s="11">
        <f t="shared" si="4"/>
        <v>0.5</v>
      </c>
      <c r="Q35" s="11">
        <f t="shared" si="4"/>
        <v>0.5</v>
      </c>
      <c r="R35" s="11">
        <f t="shared" si="4"/>
        <v>0.5</v>
      </c>
      <c r="S35" s="11">
        <f t="shared" si="4"/>
        <v>0.5</v>
      </c>
      <c r="T35" s="11">
        <f t="shared" si="4"/>
        <v>0.5</v>
      </c>
      <c r="U35" s="11">
        <f t="shared" si="4"/>
        <v>0.5</v>
      </c>
      <c r="V35" s="32"/>
      <c r="W35" s="33"/>
      <c r="X35" s="33"/>
      <c r="Y35" s="33"/>
      <c r="Z35" s="33"/>
      <c r="AA35" s="33"/>
      <c r="AB35" s="33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</row>
    <row r="36" spans="1:52" s="9" customFormat="1">
      <c r="A36" s="9">
        <f t="shared" si="5"/>
        <v>3</v>
      </c>
      <c r="B36" s="10"/>
      <c r="C36" s="9" t="str">
        <f t="shared" si="3"/>
        <v>Chorwacja</v>
      </c>
      <c r="F36" s="11">
        <f t="shared" si="6"/>
        <v>0.5</v>
      </c>
      <c r="G36" s="11">
        <f t="shared" si="4"/>
        <v>0.5</v>
      </c>
      <c r="H36" s="11" t="str">
        <f t="shared" si="4"/>
        <v/>
      </c>
      <c r="I36" s="11">
        <f t="shared" si="4"/>
        <v>0.5</v>
      </c>
      <c r="J36" s="11">
        <f t="shared" si="4"/>
        <v>0.5</v>
      </c>
      <c r="K36" s="11">
        <f t="shared" si="4"/>
        <v>0.5</v>
      </c>
      <c r="L36" s="11">
        <f t="shared" si="4"/>
        <v>0.5</v>
      </c>
      <c r="M36" s="11">
        <f t="shared" si="4"/>
        <v>0.5</v>
      </c>
      <c r="N36" s="11">
        <f t="shared" si="4"/>
        <v>0.5</v>
      </c>
      <c r="O36" s="11">
        <f t="shared" si="4"/>
        <v>0.5</v>
      </c>
      <c r="P36" s="11">
        <f t="shared" si="4"/>
        <v>0.5</v>
      </c>
      <c r="Q36" s="11">
        <f t="shared" si="4"/>
        <v>0.5</v>
      </c>
      <c r="R36" s="11">
        <f t="shared" si="4"/>
        <v>0.5</v>
      </c>
      <c r="S36" s="11">
        <f t="shared" si="4"/>
        <v>0.5</v>
      </c>
      <c r="T36" s="11">
        <f t="shared" si="4"/>
        <v>0.5</v>
      </c>
      <c r="U36" s="11">
        <f t="shared" si="4"/>
        <v>0.5</v>
      </c>
      <c r="V36" s="32"/>
      <c r="W36" s="33"/>
      <c r="X36" s="33"/>
      <c r="Y36" s="33"/>
      <c r="Z36" s="33"/>
      <c r="AA36" s="33"/>
      <c r="AB36" s="33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</row>
    <row r="37" spans="1:52" s="9" customFormat="1">
      <c r="A37" s="9">
        <f t="shared" si="5"/>
        <v>4</v>
      </c>
      <c r="B37" s="10"/>
      <c r="C37" s="9" t="str">
        <f t="shared" si="3"/>
        <v>Portugalia</v>
      </c>
      <c r="F37" s="11">
        <f t="shared" si="6"/>
        <v>0.5</v>
      </c>
      <c r="G37" s="11">
        <f t="shared" si="4"/>
        <v>0.5</v>
      </c>
      <c r="H37" s="11">
        <f t="shared" si="4"/>
        <v>0.5</v>
      </c>
      <c r="I37" s="11" t="str">
        <f t="shared" si="4"/>
        <v/>
      </c>
      <c r="J37" s="11">
        <f t="shared" si="4"/>
        <v>0.5</v>
      </c>
      <c r="K37" s="11">
        <f t="shared" si="4"/>
        <v>0.5</v>
      </c>
      <c r="L37" s="11">
        <f t="shared" si="4"/>
        <v>0.5</v>
      </c>
      <c r="M37" s="11">
        <f t="shared" si="4"/>
        <v>0.5</v>
      </c>
      <c r="N37" s="11">
        <f t="shared" si="4"/>
        <v>0.5</v>
      </c>
      <c r="O37" s="11">
        <f t="shared" si="4"/>
        <v>0.5</v>
      </c>
      <c r="P37" s="11">
        <f t="shared" si="4"/>
        <v>0.5</v>
      </c>
      <c r="Q37" s="11">
        <f t="shared" si="4"/>
        <v>0.5</v>
      </c>
      <c r="R37" s="11">
        <f t="shared" si="4"/>
        <v>0.5</v>
      </c>
      <c r="S37" s="11">
        <f t="shared" si="4"/>
        <v>0.5</v>
      </c>
      <c r="T37" s="11">
        <f t="shared" si="4"/>
        <v>0.5</v>
      </c>
      <c r="U37" s="11">
        <f t="shared" si="4"/>
        <v>0.5</v>
      </c>
      <c r="V37" s="32"/>
      <c r="W37" s="33"/>
      <c r="X37" s="33"/>
      <c r="Y37" s="33"/>
      <c r="Z37" s="33"/>
      <c r="AA37" s="33"/>
      <c r="AB37" s="33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</row>
    <row r="38" spans="1:52" s="9" customFormat="1">
      <c r="A38" s="9">
        <f t="shared" si="5"/>
        <v>5</v>
      </c>
      <c r="B38" s="10"/>
      <c r="C38" s="9" t="str">
        <f t="shared" si="3"/>
        <v>Walia</v>
      </c>
      <c r="F38" s="11">
        <f t="shared" si="6"/>
        <v>0.5</v>
      </c>
      <c r="G38" s="11">
        <f t="shared" si="4"/>
        <v>0.5</v>
      </c>
      <c r="H38" s="11">
        <f t="shared" si="4"/>
        <v>0.5</v>
      </c>
      <c r="I38" s="11">
        <f t="shared" si="4"/>
        <v>0.5</v>
      </c>
      <c r="J38" s="11" t="str">
        <f t="shared" si="4"/>
        <v/>
      </c>
      <c r="K38" s="11">
        <f t="shared" si="4"/>
        <v>0.5</v>
      </c>
      <c r="L38" s="11">
        <f t="shared" si="4"/>
        <v>0.5</v>
      </c>
      <c r="M38" s="11">
        <f t="shared" si="4"/>
        <v>0.5</v>
      </c>
      <c r="N38" s="11">
        <f t="shared" si="4"/>
        <v>0.5</v>
      </c>
      <c r="O38" s="11">
        <f t="shared" si="4"/>
        <v>0.5</v>
      </c>
      <c r="P38" s="11">
        <f t="shared" si="4"/>
        <v>0.5</v>
      </c>
      <c r="Q38" s="11">
        <f t="shared" si="4"/>
        <v>0.5</v>
      </c>
      <c r="R38" s="11">
        <f t="shared" si="4"/>
        <v>0.5</v>
      </c>
      <c r="S38" s="11">
        <f t="shared" si="4"/>
        <v>0.5</v>
      </c>
      <c r="T38" s="11">
        <f t="shared" si="4"/>
        <v>0.5</v>
      </c>
      <c r="U38" s="11">
        <f t="shared" si="4"/>
        <v>0.5</v>
      </c>
      <c r="V38" s="32"/>
      <c r="W38" s="33"/>
      <c r="X38" s="33"/>
      <c r="Y38" s="33"/>
      <c r="Z38" s="33"/>
      <c r="AA38" s="33"/>
      <c r="AB38" s="33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</row>
    <row r="39" spans="1:52" s="9" customFormat="1">
      <c r="A39" s="9">
        <f t="shared" si="5"/>
        <v>6</v>
      </c>
      <c r="B39" s="10"/>
      <c r="C39" s="9" t="str">
        <f t="shared" si="3"/>
        <v>Irlandia Północna</v>
      </c>
      <c r="F39" s="11">
        <f t="shared" si="6"/>
        <v>0.5</v>
      </c>
      <c r="G39" s="11">
        <f t="shared" si="4"/>
        <v>0.5</v>
      </c>
      <c r="H39" s="11">
        <f t="shared" si="4"/>
        <v>0.5</v>
      </c>
      <c r="I39" s="11">
        <f t="shared" si="4"/>
        <v>0.5</v>
      </c>
      <c r="J39" s="11">
        <f t="shared" si="4"/>
        <v>0.5</v>
      </c>
      <c r="K39" s="11" t="str">
        <f t="shared" si="4"/>
        <v/>
      </c>
      <c r="L39" s="11">
        <f t="shared" si="4"/>
        <v>0.5</v>
      </c>
      <c r="M39" s="11">
        <f t="shared" si="4"/>
        <v>0.5</v>
      </c>
      <c r="N39" s="11">
        <f t="shared" si="4"/>
        <v>0.5</v>
      </c>
      <c r="O39" s="11">
        <f t="shared" si="4"/>
        <v>0.5</v>
      </c>
      <c r="P39" s="11">
        <f t="shared" si="4"/>
        <v>0.5</v>
      </c>
      <c r="Q39" s="11">
        <f t="shared" si="4"/>
        <v>0.5</v>
      </c>
      <c r="R39" s="11">
        <f t="shared" si="4"/>
        <v>0.5</v>
      </c>
      <c r="S39" s="11">
        <f t="shared" si="4"/>
        <v>0.5</v>
      </c>
      <c r="T39" s="11">
        <f t="shared" si="4"/>
        <v>0.5</v>
      </c>
      <c r="U39" s="11">
        <f t="shared" si="4"/>
        <v>0.5</v>
      </c>
      <c r="V39" s="32"/>
      <c r="W39" s="33"/>
      <c r="X39" s="33"/>
      <c r="Y39" s="33"/>
      <c r="Z39" s="33"/>
      <c r="AA39" s="33"/>
      <c r="AB39" s="33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</row>
    <row r="40" spans="1:52" s="9" customFormat="1">
      <c r="A40" s="9">
        <f t="shared" si="5"/>
        <v>7</v>
      </c>
      <c r="B40" s="10"/>
      <c r="C40" s="9" t="str">
        <f t="shared" si="3"/>
        <v>Węgry</v>
      </c>
      <c r="F40" s="11">
        <f t="shared" si="6"/>
        <v>0.5</v>
      </c>
      <c r="G40" s="11">
        <f t="shared" si="4"/>
        <v>0.5</v>
      </c>
      <c r="H40" s="11">
        <f t="shared" si="4"/>
        <v>0.5</v>
      </c>
      <c r="I40" s="11">
        <f t="shared" si="4"/>
        <v>0.5</v>
      </c>
      <c r="J40" s="11">
        <f t="shared" si="4"/>
        <v>0.5</v>
      </c>
      <c r="K40" s="11">
        <f t="shared" si="4"/>
        <v>0.5</v>
      </c>
      <c r="L40" s="11" t="str">
        <f t="shared" si="4"/>
        <v/>
      </c>
      <c r="M40" s="11">
        <f t="shared" si="4"/>
        <v>0.5</v>
      </c>
      <c r="N40" s="11">
        <f t="shared" si="4"/>
        <v>0.5</v>
      </c>
      <c r="O40" s="11">
        <f t="shared" si="4"/>
        <v>0.5</v>
      </c>
      <c r="P40" s="11">
        <f t="shared" si="4"/>
        <v>0.5</v>
      </c>
      <c r="Q40" s="11">
        <f t="shared" si="4"/>
        <v>0.5</v>
      </c>
      <c r="R40" s="11">
        <f t="shared" si="4"/>
        <v>0.5</v>
      </c>
      <c r="S40" s="11">
        <f t="shared" si="4"/>
        <v>0.5</v>
      </c>
      <c r="T40" s="11">
        <f t="shared" si="4"/>
        <v>0.5</v>
      </c>
      <c r="U40" s="11">
        <f t="shared" si="4"/>
        <v>0.5</v>
      </c>
      <c r="V40" s="32"/>
      <c r="W40" s="33"/>
      <c r="X40" s="33"/>
      <c r="Y40" s="33"/>
      <c r="Z40" s="33"/>
      <c r="AA40" s="33"/>
      <c r="AB40" s="33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</row>
    <row r="41" spans="1:52" s="9" customFormat="1">
      <c r="A41" s="9">
        <f t="shared" si="5"/>
        <v>8</v>
      </c>
      <c r="B41" s="10"/>
      <c r="C41" s="9" t="str">
        <f t="shared" si="3"/>
        <v>Belgia</v>
      </c>
      <c r="F41" s="11">
        <f t="shared" si="6"/>
        <v>0.5</v>
      </c>
      <c r="G41" s="11">
        <f t="shared" si="4"/>
        <v>0.5</v>
      </c>
      <c r="H41" s="11">
        <f t="shared" si="4"/>
        <v>0.5</v>
      </c>
      <c r="I41" s="11">
        <f t="shared" si="4"/>
        <v>0.5</v>
      </c>
      <c r="J41" s="11">
        <f t="shared" si="4"/>
        <v>0.5</v>
      </c>
      <c r="K41" s="11">
        <f t="shared" si="4"/>
        <v>0.5</v>
      </c>
      <c r="L41" s="11">
        <f t="shared" si="4"/>
        <v>0.5</v>
      </c>
      <c r="M41" s="11" t="str">
        <f t="shared" si="4"/>
        <v/>
      </c>
      <c r="N41" s="11">
        <f t="shared" si="4"/>
        <v>0.5</v>
      </c>
      <c r="O41" s="11">
        <f t="shared" si="4"/>
        <v>0.5</v>
      </c>
      <c r="P41" s="11">
        <f t="shared" si="4"/>
        <v>0.5</v>
      </c>
      <c r="Q41" s="11">
        <f t="shared" si="4"/>
        <v>0.5</v>
      </c>
      <c r="R41" s="11">
        <f t="shared" si="4"/>
        <v>0.5</v>
      </c>
      <c r="S41" s="11">
        <f t="shared" si="4"/>
        <v>0.5</v>
      </c>
      <c r="T41" s="11">
        <f t="shared" si="4"/>
        <v>0.5</v>
      </c>
      <c r="U41" s="11">
        <f t="shared" si="4"/>
        <v>0.5</v>
      </c>
      <c r="V41" s="32"/>
      <c r="W41" s="33"/>
      <c r="X41" s="33"/>
      <c r="Y41" s="33"/>
      <c r="Z41" s="33"/>
      <c r="AA41" s="33"/>
      <c r="AB41" s="33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</row>
    <row r="42" spans="1:52" s="9" customFormat="1">
      <c r="A42" s="9">
        <f t="shared" si="5"/>
        <v>9</v>
      </c>
      <c r="B42" s="10"/>
      <c r="C42" s="9" t="str">
        <f t="shared" si="3"/>
        <v>Niemcy</v>
      </c>
      <c r="F42" s="11">
        <f t="shared" si="6"/>
        <v>0.5</v>
      </c>
      <c r="G42" s="11">
        <f t="shared" si="4"/>
        <v>0.5</v>
      </c>
      <c r="H42" s="11">
        <f t="shared" si="4"/>
        <v>0.5</v>
      </c>
      <c r="I42" s="11">
        <f t="shared" si="4"/>
        <v>0.5</v>
      </c>
      <c r="J42" s="11">
        <f t="shared" si="4"/>
        <v>0.5</v>
      </c>
      <c r="K42" s="11">
        <f t="shared" si="4"/>
        <v>0.5</v>
      </c>
      <c r="L42" s="11">
        <f t="shared" si="4"/>
        <v>0.5</v>
      </c>
      <c r="M42" s="11">
        <f t="shared" si="4"/>
        <v>0.5</v>
      </c>
      <c r="N42" s="11" t="str">
        <f t="shared" si="4"/>
        <v/>
      </c>
      <c r="O42" s="11">
        <f t="shared" si="4"/>
        <v>0.5</v>
      </c>
      <c r="P42" s="11">
        <f t="shared" si="4"/>
        <v>0.5</v>
      </c>
      <c r="Q42" s="11">
        <f t="shared" si="4"/>
        <v>0.5</v>
      </c>
      <c r="R42" s="11">
        <f t="shared" si="4"/>
        <v>0.5</v>
      </c>
      <c r="S42" s="11">
        <f t="shared" si="4"/>
        <v>0.5</v>
      </c>
      <c r="T42" s="11">
        <f t="shared" si="4"/>
        <v>0.5</v>
      </c>
      <c r="U42" s="11">
        <f t="shared" si="4"/>
        <v>0.5</v>
      </c>
      <c r="V42" s="32"/>
      <c r="W42" s="33"/>
      <c r="X42" s="33"/>
      <c r="Y42" s="33"/>
      <c r="Z42" s="33"/>
      <c r="AA42" s="33"/>
      <c r="AB42" s="33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</row>
    <row r="43" spans="1:52" s="9" customFormat="1">
      <c r="A43" s="9">
        <f t="shared" si="5"/>
        <v>10</v>
      </c>
      <c r="B43" s="10"/>
      <c r="C43" s="9" t="str">
        <f t="shared" si="3"/>
        <v>Słowacja</v>
      </c>
      <c r="F43" s="11">
        <f t="shared" si="6"/>
        <v>0.5</v>
      </c>
      <c r="G43" s="11">
        <f t="shared" si="4"/>
        <v>0.5</v>
      </c>
      <c r="H43" s="11">
        <f t="shared" si="4"/>
        <v>0.5</v>
      </c>
      <c r="I43" s="11">
        <f t="shared" si="4"/>
        <v>0.5</v>
      </c>
      <c r="J43" s="11">
        <f t="shared" si="4"/>
        <v>0.5</v>
      </c>
      <c r="K43" s="11">
        <f t="shared" si="4"/>
        <v>0.5</v>
      </c>
      <c r="L43" s="11">
        <f t="shared" si="4"/>
        <v>0.5</v>
      </c>
      <c r="M43" s="11">
        <f t="shared" si="4"/>
        <v>0.5</v>
      </c>
      <c r="N43" s="11">
        <f t="shared" si="4"/>
        <v>0.5</v>
      </c>
      <c r="O43" s="11" t="str">
        <f t="shared" si="4"/>
        <v/>
      </c>
      <c r="P43" s="11">
        <f t="shared" si="4"/>
        <v>0.5</v>
      </c>
      <c r="Q43" s="11">
        <f t="shared" si="4"/>
        <v>0.5</v>
      </c>
      <c r="R43" s="11">
        <f t="shared" si="4"/>
        <v>0.5</v>
      </c>
      <c r="S43" s="11">
        <f t="shared" si="4"/>
        <v>0.5</v>
      </c>
      <c r="T43" s="11">
        <f t="shared" si="4"/>
        <v>0.5</v>
      </c>
      <c r="U43" s="11">
        <f t="shared" si="4"/>
        <v>0.5</v>
      </c>
      <c r="V43" s="32"/>
      <c r="W43" s="33"/>
      <c r="X43" s="33"/>
      <c r="Y43" s="33"/>
      <c r="Z43" s="33"/>
      <c r="AA43" s="33"/>
      <c r="AB43" s="33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</row>
    <row r="44" spans="1:52" s="9" customFormat="1">
      <c r="A44" s="9">
        <f t="shared" si="5"/>
        <v>11</v>
      </c>
      <c r="B44" s="10"/>
      <c r="C44" s="9" t="str">
        <f t="shared" si="3"/>
        <v>Włochy</v>
      </c>
      <c r="F44" s="11">
        <f t="shared" si="6"/>
        <v>0.5</v>
      </c>
      <c r="G44" s="11">
        <f t="shared" si="4"/>
        <v>0.5</v>
      </c>
      <c r="H44" s="11">
        <f t="shared" si="4"/>
        <v>0.5</v>
      </c>
      <c r="I44" s="11">
        <f t="shared" si="4"/>
        <v>0.5</v>
      </c>
      <c r="J44" s="11">
        <f t="shared" si="4"/>
        <v>0.5</v>
      </c>
      <c r="K44" s="11">
        <f t="shared" si="4"/>
        <v>0.5</v>
      </c>
      <c r="L44" s="11">
        <f t="shared" si="4"/>
        <v>0.5</v>
      </c>
      <c r="M44" s="11">
        <f t="shared" si="4"/>
        <v>0.5</v>
      </c>
      <c r="N44" s="11">
        <f t="shared" si="4"/>
        <v>0.5</v>
      </c>
      <c r="O44" s="11">
        <f t="shared" si="4"/>
        <v>0.5</v>
      </c>
      <c r="P44" s="11" t="str">
        <f t="shared" si="4"/>
        <v/>
      </c>
      <c r="Q44" s="11">
        <f t="shared" si="4"/>
        <v>0.5</v>
      </c>
      <c r="R44" s="11">
        <f t="shared" si="4"/>
        <v>0.5</v>
      </c>
      <c r="S44" s="11">
        <f t="shared" si="4"/>
        <v>0.5</v>
      </c>
      <c r="T44" s="11">
        <f t="shared" si="4"/>
        <v>0.5</v>
      </c>
      <c r="U44" s="11">
        <f t="shared" si="4"/>
        <v>0.5</v>
      </c>
      <c r="V44" s="32"/>
      <c r="W44" s="33"/>
      <c r="X44" s="33"/>
      <c r="Y44" s="33"/>
      <c r="Z44" s="33"/>
      <c r="AA44" s="33"/>
      <c r="AB44" s="33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</row>
    <row r="45" spans="1:52" s="9" customFormat="1">
      <c r="A45" s="9">
        <f t="shared" si="5"/>
        <v>12</v>
      </c>
      <c r="B45" s="10"/>
      <c r="C45" s="9" t="str">
        <f t="shared" si="3"/>
        <v>Hiszpania</v>
      </c>
      <c r="F45" s="11">
        <f t="shared" si="6"/>
        <v>0.5</v>
      </c>
      <c r="G45" s="11">
        <f t="shared" si="4"/>
        <v>0.5</v>
      </c>
      <c r="H45" s="11">
        <f t="shared" si="4"/>
        <v>0.5</v>
      </c>
      <c r="I45" s="11">
        <f t="shared" si="4"/>
        <v>0.5</v>
      </c>
      <c r="J45" s="11">
        <f t="shared" si="4"/>
        <v>0.5</v>
      </c>
      <c r="K45" s="11">
        <f t="shared" si="4"/>
        <v>0.5</v>
      </c>
      <c r="L45" s="11">
        <f t="shared" si="4"/>
        <v>0.5</v>
      </c>
      <c r="M45" s="11">
        <f t="shared" si="4"/>
        <v>0.5</v>
      </c>
      <c r="N45" s="11">
        <f t="shared" si="4"/>
        <v>0.5</v>
      </c>
      <c r="O45" s="11">
        <f t="shared" si="4"/>
        <v>0.5</v>
      </c>
      <c r="P45" s="11">
        <f t="shared" si="4"/>
        <v>0.5</v>
      </c>
      <c r="Q45" s="11" t="str">
        <f t="shared" si="4"/>
        <v/>
      </c>
      <c r="R45" s="11">
        <f t="shared" si="4"/>
        <v>0.5</v>
      </c>
      <c r="S45" s="11">
        <f t="shared" si="4"/>
        <v>0.5</v>
      </c>
      <c r="T45" s="11">
        <f t="shared" si="4"/>
        <v>0.5</v>
      </c>
      <c r="U45" s="11">
        <f t="shared" si="4"/>
        <v>0.5</v>
      </c>
      <c r="V45" s="32"/>
      <c r="W45" s="33"/>
      <c r="X45" s="33"/>
      <c r="Y45" s="33"/>
      <c r="Z45" s="33"/>
      <c r="AA45" s="33"/>
      <c r="AB45" s="33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</row>
    <row r="46" spans="1:52" s="9" customFormat="1">
      <c r="A46" s="9">
        <f t="shared" si="5"/>
        <v>13</v>
      </c>
      <c r="B46" s="10"/>
      <c r="C46" s="9" t="str">
        <f t="shared" si="3"/>
        <v>Francja</v>
      </c>
      <c r="F46" s="11">
        <f t="shared" si="6"/>
        <v>0.5</v>
      </c>
      <c r="G46" s="11">
        <f t="shared" si="4"/>
        <v>0.5</v>
      </c>
      <c r="H46" s="11">
        <f t="shared" si="4"/>
        <v>0.5</v>
      </c>
      <c r="I46" s="11">
        <f t="shared" si="4"/>
        <v>0.5</v>
      </c>
      <c r="J46" s="11">
        <f t="shared" si="4"/>
        <v>0.5</v>
      </c>
      <c r="K46" s="11">
        <f t="shared" si="4"/>
        <v>0.5</v>
      </c>
      <c r="L46" s="11">
        <f t="shared" si="4"/>
        <v>0.5</v>
      </c>
      <c r="M46" s="11">
        <f t="shared" si="4"/>
        <v>0.5</v>
      </c>
      <c r="N46" s="11">
        <f t="shared" si="4"/>
        <v>0.5</v>
      </c>
      <c r="O46" s="11">
        <f t="shared" si="4"/>
        <v>0.5</v>
      </c>
      <c r="P46" s="11">
        <f t="shared" si="4"/>
        <v>0.5</v>
      </c>
      <c r="Q46" s="11">
        <f t="shared" si="4"/>
        <v>0.5</v>
      </c>
      <c r="R46" s="11" t="str">
        <f t="shared" si="4"/>
        <v/>
      </c>
      <c r="S46" s="11">
        <f t="shared" si="4"/>
        <v>0.5</v>
      </c>
      <c r="T46" s="11">
        <f t="shared" si="4"/>
        <v>0.5</v>
      </c>
      <c r="U46" s="11">
        <f t="shared" si="4"/>
        <v>0.5</v>
      </c>
      <c r="V46" s="32"/>
      <c r="W46" s="33"/>
      <c r="X46" s="33"/>
      <c r="Y46" s="33"/>
      <c r="Z46" s="33"/>
      <c r="AA46" s="33"/>
      <c r="AB46" s="33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</row>
    <row r="47" spans="1:52" s="9" customFormat="1">
      <c r="A47" s="9">
        <f t="shared" si="5"/>
        <v>14</v>
      </c>
      <c r="B47" s="10"/>
      <c r="C47" s="9" t="str">
        <f t="shared" si="3"/>
        <v>Irlandia</v>
      </c>
      <c r="F47" s="11">
        <f t="shared" si="6"/>
        <v>0.5</v>
      </c>
      <c r="G47" s="11">
        <f t="shared" si="4"/>
        <v>0.5</v>
      </c>
      <c r="H47" s="11">
        <f t="shared" si="4"/>
        <v>0.5</v>
      </c>
      <c r="I47" s="11">
        <f t="shared" si="4"/>
        <v>0.5</v>
      </c>
      <c r="J47" s="11">
        <f t="shared" si="4"/>
        <v>0.5</v>
      </c>
      <c r="K47" s="11">
        <f t="shared" si="4"/>
        <v>0.5</v>
      </c>
      <c r="L47" s="11">
        <f t="shared" si="4"/>
        <v>0.5</v>
      </c>
      <c r="M47" s="11">
        <f t="shared" si="4"/>
        <v>0.5</v>
      </c>
      <c r="N47" s="11">
        <f t="shared" si="4"/>
        <v>0.5</v>
      </c>
      <c r="O47" s="11">
        <f t="shared" si="4"/>
        <v>0.5</v>
      </c>
      <c r="P47" s="11">
        <f t="shared" si="4"/>
        <v>0.5</v>
      </c>
      <c r="Q47" s="11">
        <f t="shared" si="4"/>
        <v>0.5</v>
      </c>
      <c r="R47" s="11">
        <f t="shared" si="4"/>
        <v>0.5</v>
      </c>
      <c r="S47" s="11" t="str">
        <f t="shared" si="4"/>
        <v/>
      </c>
      <c r="T47" s="11">
        <f t="shared" si="4"/>
        <v>0.5</v>
      </c>
      <c r="U47" s="11">
        <f t="shared" si="4"/>
        <v>0.5</v>
      </c>
      <c r="V47" s="32"/>
      <c r="W47" s="33"/>
      <c r="X47" s="33"/>
      <c r="Y47" s="33"/>
      <c r="Z47" s="33"/>
      <c r="AA47" s="33"/>
      <c r="AB47" s="33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</row>
    <row r="48" spans="1:52" s="9" customFormat="1">
      <c r="A48" s="9">
        <f t="shared" si="5"/>
        <v>15</v>
      </c>
      <c r="B48" s="10"/>
      <c r="C48" s="9" t="str">
        <f t="shared" si="3"/>
        <v>Anglia</v>
      </c>
      <c r="F48" s="11">
        <f t="shared" si="6"/>
        <v>0.5</v>
      </c>
      <c r="G48" s="11">
        <f t="shared" si="4"/>
        <v>0.5</v>
      </c>
      <c r="H48" s="11">
        <f t="shared" si="4"/>
        <v>0.5</v>
      </c>
      <c r="I48" s="11">
        <f t="shared" si="4"/>
        <v>0.5</v>
      </c>
      <c r="J48" s="11">
        <f t="shared" si="4"/>
        <v>0.5</v>
      </c>
      <c r="K48" s="11">
        <f t="shared" si="4"/>
        <v>0.5</v>
      </c>
      <c r="L48" s="11">
        <f t="shared" si="4"/>
        <v>0.5</v>
      </c>
      <c r="M48" s="11">
        <f t="shared" si="4"/>
        <v>0.5</v>
      </c>
      <c r="N48" s="11">
        <f t="shared" si="4"/>
        <v>0.5</v>
      </c>
      <c r="O48" s="11">
        <f t="shared" si="4"/>
        <v>0.5</v>
      </c>
      <c r="P48" s="11">
        <f t="shared" si="4"/>
        <v>0.5</v>
      </c>
      <c r="Q48" s="11">
        <f t="shared" si="4"/>
        <v>0.5</v>
      </c>
      <c r="R48" s="11">
        <f t="shared" si="4"/>
        <v>0.5</v>
      </c>
      <c r="S48" s="11">
        <f t="shared" si="4"/>
        <v>0.5</v>
      </c>
      <c r="T48" s="11" t="str">
        <f t="shared" si="4"/>
        <v/>
      </c>
      <c r="U48" s="11">
        <f t="shared" si="4"/>
        <v>0.6</v>
      </c>
      <c r="V48" s="32"/>
      <c r="W48" s="33"/>
      <c r="X48" s="33"/>
      <c r="Y48" s="33"/>
      <c r="Z48" s="33"/>
      <c r="AA48" s="33"/>
      <c r="AB48" s="33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</row>
    <row r="49" spans="1:52" s="9" customFormat="1">
      <c r="A49" s="9">
        <f t="shared" si="5"/>
        <v>16</v>
      </c>
      <c r="B49" s="10"/>
      <c r="C49" s="9" t="str">
        <f t="shared" si="3"/>
        <v>Islandia</v>
      </c>
      <c r="F49" s="11">
        <f t="shared" si="6"/>
        <v>0.5</v>
      </c>
      <c r="G49" s="11">
        <f t="shared" si="4"/>
        <v>0.5</v>
      </c>
      <c r="H49" s="11">
        <f t="shared" si="4"/>
        <v>0.5</v>
      </c>
      <c r="I49" s="11">
        <f t="shared" si="4"/>
        <v>0.5</v>
      </c>
      <c r="J49" s="11">
        <f t="shared" si="4"/>
        <v>0.5</v>
      </c>
      <c r="K49" s="11">
        <f t="shared" si="4"/>
        <v>0.5</v>
      </c>
      <c r="L49" s="11">
        <f t="shared" si="4"/>
        <v>0.5</v>
      </c>
      <c r="M49" s="11">
        <f t="shared" si="4"/>
        <v>0.5</v>
      </c>
      <c r="N49" s="11">
        <f t="shared" si="4"/>
        <v>0.5</v>
      </c>
      <c r="O49" s="11">
        <f t="shared" si="4"/>
        <v>0.5</v>
      </c>
      <c r="P49" s="11">
        <f t="shared" si="4"/>
        <v>0.5</v>
      </c>
      <c r="Q49" s="11">
        <f t="shared" si="4"/>
        <v>0.5</v>
      </c>
      <c r="R49" s="11">
        <f t="shared" si="4"/>
        <v>0.5</v>
      </c>
      <c r="S49" s="11">
        <f t="shared" si="4"/>
        <v>0.5</v>
      </c>
      <c r="T49" s="11">
        <f t="shared" si="4"/>
        <v>0.4</v>
      </c>
      <c r="U49" s="11" t="str">
        <f t="shared" si="4"/>
        <v/>
      </c>
      <c r="V49" s="32"/>
      <c r="W49" s="33"/>
      <c r="X49" s="33"/>
      <c r="Y49" s="33"/>
      <c r="Z49" s="33"/>
      <c r="AA49" s="33"/>
      <c r="AB49" s="33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</row>
    <row r="50" spans="1:52" s="9" customFormat="1">
      <c r="B50" s="10"/>
      <c r="V50" s="32"/>
      <c r="W50" s="33"/>
      <c r="X50" s="33"/>
      <c r="Y50" s="33"/>
      <c r="Z50" s="33"/>
      <c r="AA50" s="33"/>
      <c r="AB50" s="33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</row>
    <row r="51" spans="1:52" s="9" customFormat="1">
      <c r="B51" s="10"/>
      <c r="V51" s="32"/>
      <c r="W51" s="33"/>
      <c r="X51" s="33"/>
      <c r="Y51" s="33"/>
      <c r="Z51" s="33"/>
      <c r="AA51" s="33"/>
      <c r="AB51" s="33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</row>
    <row r="52" spans="1:52" s="9" customFormat="1">
      <c r="B52" s="10"/>
      <c r="V52" s="32"/>
      <c r="W52" s="33"/>
      <c r="X52" s="33"/>
      <c r="Y52" s="33"/>
      <c r="Z52" s="33"/>
      <c r="AA52" s="33"/>
      <c r="AB52" s="33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</row>
    <row r="53" spans="1:52" s="9" customFormat="1">
      <c r="B53" s="10"/>
      <c r="V53" s="32"/>
      <c r="W53" s="33"/>
      <c r="X53" s="33"/>
      <c r="Y53" s="33"/>
      <c r="Z53" s="33"/>
      <c r="AA53" s="33"/>
      <c r="AB53" s="33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</row>
    <row r="54" spans="1:52" s="9" customFormat="1">
      <c r="B54" s="10"/>
      <c r="F54" s="29" t="s">
        <v>54</v>
      </c>
      <c r="V54" s="32"/>
      <c r="W54" s="33"/>
      <c r="X54" s="33"/>
      <c r="Y54" s="33"/>
      <c r="Z54" s="33"/>
      <c r="AA54" s="33"/>
      <c r="AB54" s="33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</row>
    <row r="55" spans="1:52" s="9" customFormat="1">
      <c r="B55" s="10"/>
      <c r="D55" s="30" t="s">
        <v>42</v>
      </c>
      <c r="V55" s="32"/>
      <c r="W55" s="33"/>
      <c r="X55" s="33"/>
      <c r="Y55" s="33"/>
      <c r="Z55" s="33"/>
      <c r="AA55" s="33"/>
      <c r="AB55" s="33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</row>
    <row r="56" spans="1:52" s="9" customFormat="1">
      <c r="B56" s="10"/>
      <c r="D56" s="30" t="s">
        <v>43</v>
      </c>
      <c r="F56" s="13">
        <f t="shared" ref="F56:U56" si="7">INDEX($D58:$D73,F7)</f>
        <v>1</v>
      </c>
      <c r="G56" s="13">
        <f t="shared" si="7"/>
        <v>0</v>
      </c>
      <c r="H56" s="13">
        <f t="shared" si="7"/>
        <v>1</v>
      </c>
      <c r="I56" s="13">
        <f t="shared" si="7"/>
        <v>0</v>
      </c>
      <c r="J56" s="13">
        <f t="shared" si="7"/>
        <v>0</v>
      </c>
      <c r="K56" s="13">
        <f t="shared" si="7"/>
        <v>1</v>
      </c>
      <c r="L56" s="13">
        <f t="shared" si="7"/>
        <v>1</v>
      </c>
      <c r="M56" s="13">
        <f t="shared" si="7"/>
        <v>0</v>
      </c>
      <c r="N56" s="13">
        <f t="shared" si="7"/>
        <v>0</v>
      </c>
      <c r="O56" s="13">
        <f t="shared" si="7"/>
        <v>1</v>
      </c>
      <c r="P56" s="13">
        <f t="shared" si="7"/>
        <v>0</v>
      </c>
      <c r="Q56" s="13">
        <f t="shared" si="7"/>
        <v>0</v>
      </c>
      <c r="R56" s="13">
        <f t="shared" si="7"/>
        <v>0</v>
      </c>
      <c r="S56" s="13">
        <f t="shared" si="7"/>
        <v>1</v>
      </c>
      <c r="T56" s="13">
        <f t="shared" si="7"/>
        <v>0</v>
      </c>
      <c r="U56" s="13">
        <f t="shared" si="7"/>
        <v>0</v>
      </c>
      <c r="V56" s="32"/>
      <c r="W56" s="33"/>
      <c r="X56" s="33"/>
      <c r="Y56" s="33"/>
      <c r="Z56" s="33"/>
      <c r="AA56" s="33"/>
      <c r="AB56" s="33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</row>
    <row r="57" spans="1:52" s="9" customFormat="1">
      <c r="B57" s="10"/>
      <c r="V57" s="32"/>
      <c r="W57" s="33"/>
      <c r="X57" s="33"/>
      <c r="Y57" s="33"/>
      <c r="Z57" s="33"/>
      <c r="AA57" s="33"/>
      <c r="AB57" s="33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</row>
    <row r="58" spans="1:52" s="9" customFormat="1">
      <c r="A58" s="9">
        <f>A10</f>
        <v>1</v>
      </c>
      <c r="B58" s="10"/>
      <c r="C58" s="9" t="str">
        <f>C10</f>
        <v>Szwajcaria</v>
      </c>
      <c r="D58" s="13">
        <f>COUNTIF(Mecze!I:I,C58)</f>
        <v>1</v>
      </c>
      <c r="F58" s="42" t="b">
        <f>OR($D58,F$56)</f>
        <v>1</v>
      </c>
      <c r="G58" s="42" t="b">
        <f t="shared" ref="G58:U73" si="8">OR($D58,G$56)</f>
        <v>1</v>
      </c>
      <c r="H58" s="42" t="b">
        <f t="shared" si="8"/>
        <v>1</v>
      </c>
      <c r="I58" s="42" t="b">
        <f t="shared" si="8"/>
        <v>1</v>
      </c>
      <c r="J58" s="42" t="b">
        <f t="shared" si="8"/>
        <v>1</v>
      </c>
      <c r="K58" s="42" t="b">
        <f t="shared" si="8"/>
        <v>1</v>
      </c>
      <c r="L58" s="42" t="b">
        <f t="shared" si="8"/>
        <v>1</v>
      </c>
      <c r="M58" s="42" t="b">
        <f t="shared" si="8"/>
        <v>1</v>
      </c>
      <c r="N58" s="42" t="b">
        <f t="shared" si="8"/>
        <v>1</v>
      </c>
      <c r="O58" s="42" t="b">
        <f t="shared" si="8"/>
        <v>1</v>
      </c>
      <c r="P58" s="42" t="b">
        <f t="shared" si="8"/>
        <v>1</v>
      </c>
      <c r="Q58" s="42" t="b">
        <f t="shared" si="8"/>
        <v>1</v>
      </c>
      <c r="R58" s="42" t="b">
        <f t="shared" si="8"/>
        <v>1</v>
      </c>
      <c r="S58" s="42" t="b">
        <f t="shared" si="8"/>
        <v>1</v>
      </c>
      <c r="T58" s="42" t="b">
        <f t="shared" si="8"/>
        <v>1</v>
      </c>
      <c r="U58" s="42" t="b">
        <f t="shared" si="8"/>
        <v>1</v>
      </c>
      <c r="V58" s="32"/>
      <c r="W58" s="33"/>
      <c r="X58" s="33"/>
      <c r="Y58" s="33"/>
      <c r="Z58" s="33"/>
      <c r="AA58" s="33"/>
      <c r="AB58" s="33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</row>
    <row r="59" spans="1:52" s="9" customFormat="1">
      <c r="A59" s="9">
        <f t="shared" ref="A59:A73" si="9">A11</f>
        <v>2</v>
      </c>
      <c r="B59" s="10"/>
      <c r="C59" s="9" t="str">
        <f t="shared" ref="C59:C73" si="10">C11</f>
        <v>Polska</v>
      </c>
      <c r="D59" s="13">
        <f>COUNTIF(Mecze!I:I,C59)</f>
        <v>0</v>
      </c>
      <c r="F59" s="42" t="b">
        <f t="shared" ref="F59:F73" si="11">OR($D59,F$56)</f>
        <v>1</v>
      </c>
      <c r="G59" s="42" t="b">
        <f t="shared" si="8"/>
        <v>0</v>
      </c>
      <c r="H59" s="42" t="b">
        <f t="shared" si="8"/>
        <v>1</v>
      </c>
      <c r="I59" s="42" t="b">
        <f t="shared" si="8"/>
        <v>0</v>
      </c>
      <c r="J59" s="42" t="b">
        <f t="shared" si="8"/>
        <v>0</v>
      </c>
      <c r="K59" s="42" t="b">
        <f t="shared" si="8"/>
        <v>1</v>
      </c>
      <c r="L59" s="42" t="b">
        <f t="shared" si="8"/>
        <v>1</v>
      </c>
      <c r="M59" s="42" t="b">
        <f t="shared" si="8"/>
        <v>0</v>
      </c>
      <c r="N59" s="42" t="b">
        <f t="shared" si="8"/>
        <v>0</v>
      </c>
      <c r="O59" s="42" t="b">
        <f t="shared" si="8"/>
        <v>1</v>
      </c>
      <c r="P59" s="42" t="b">
        <f t="shared" si="8"/>
        <v>0</v>
      </c>
      <c r="Q59" s="42" t="b">
        <f t="shared" si="8"/>
        <v>0</v>
      </c>
      <c r="R59" s="42" t="b">
        <f t="shared" si="8"/>
        <v>0</v>
      </c>
      <c r="S59" s="42" t="b">
        <f t="shared" si="8"/>
        <v>1</v>
      </c>
      <c r="T59" s="42" t="b">
        <f t="shared" si="8"/>
        <v>0</v>
      </c>
      <c r="U59" s="42" t="b">
        <f t="shared" si="8"/>
        <v>0</v>
      </c>
      <c r="V59" s="32"/>
      <c r="W59" s="33"/>
      <c r="X59" s="33"/>
      <c r="Y59" s="33"/>
      <c r="Z59" s="33"/>
      <c r="AA59" s="33"/>
      <c r="AB59" s="33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</row>
    <row r="60" spans="1:52" s="9" customFormat="1">
      <c r="A60" s="9">
        <f t="shared" si="9"/>
        <v>3</v>
      </c>
      <c r="B60" s="10"/>
      <c r="C60" s="9" t="str">
        <f t="shared" si="10"/>
        <v>Chorwacja</v>
      </c>
      <c r="D60" s="13">
        <f>COUNTIF(Mecze!I:I,C60)</f>
        <v>1</v>
      </c>
      <c r="F60" s="42" t="b">
        <f t="shared" si="11"/>
        <v>1</v>
      </c>
      <c r="G60" s="42" t="b">
        <f t="shared" si="8"/>
        <v>1</v>
      </c>
      <c r="H60" s="42" t="b">
        <f t="shared" si="8"/>
        <v>1</v>
      </c>
      <c r="I60" s="42" t="b">
        <f t="shared" si="8"/>
        <v>1</v>
      </c>
      <c r="J60" s="42" t="b">
        <f t="shared" si="8"/>
        <v>1</v>
      </c>
      <c r="K60" s="42" t="b">
        <f t="shared" si="8"/>
        <v>1</v>
      </c>
      <c r="L60" s="42" t="b">
        <f t="shared" si="8"/>
        <v>1</v>
      </c>
      <c r="M60" s="42" t="b">
        <f t="shared" si="8"/>
        <v>1</v>
      </c>
      <c r="N60" s="42" t="b">
        <f t="shared" si="8"/>
        <v>1</v>
      </c>
      <c r="O60" s="42" t="b">
        <f t="shared" si="8"/>
        <v>1</v>
      </c>
      <c r="P60" s="42" t="b">
        <f t="shared" si="8"/>
        <v>1</v>
      </c>
      <c r="Q60" s="42" t="b">
        <f t="shared" si="8"/>
        <v>1</v>
      </c>
      <c r="R60" s="42" t="b">
        <f t="shared" si="8"/>
        <v>1</v>
      </c>
      <c r="S60" s="42" t="b">
        <f t="shared" si="8"/>
        <v>1</v>
      </c>
      <c r="T60" s="42" t="b">
        <f t="shared" si="8"/>
        <v>1</v>
      </c>
      <c r="U60" s="42" t="b">
        <f t="shared" si="8"/>
        <v>1</v>
      </c>
      <c r="V60" s="32"/>
      <c r="W60" s="33"/>
      <c r="X60" s="33"/>
      <c r="Y60" s="33"/>
      <c r="Z60" s="33"/>
      <c r="AA60" s="33"/>
      <c r="AB60" s="33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</row>
    <row r="61" spans="1:52" s="9" customFormat="1">
      <c r="A61" s="9">
        <f t="shared" si="9"/>
        <v>4</v>
      </c>
      <c r="B61" s="10"/>
      <c r="C61" s="9" t="str">
        <f t="shared" si="10"/>
        <v>Portugalia</v>
      </c>
      <c r="D61" s="13">
        <f>COUNTIF(Mecze!I:I,C61)</f>
        <v>0</v>
      </c>
      <c r="F61" s="42" t="b">
        <f t="shared" si="11"/>
        <v>1</v>
      </c>
      <c r="G61" s="42" t="b">
        <f t="shared" si="8"/>
        <v>0</v>
      </c>
      <c r="H61" s="42" t="b">
        <f t="shared" si="8"/>
        <v>1</v>
      </c>
      <c r="I61" s="42" t="b">
        <f t="shared" si="8"/>
        <v>0</v>
      </c>
      <c r="J61" s="42" t="b">
        <f t="shared" si="8"/>
        <v>0</v>
      </c>
      <c r="K61" s="42" t="b">
        <f t="shared" si="8"/>
        <v>1</v>
      </c>
      <c r="L61" s="42" t="b">
        <f t="shared" si="8"/>
        <v>1</v>
      </c>
      <c r="M61" s="42" t="b">
        <f t="shared" si="8"/>
        <v>0</v>
      </c>
      <c r="N61" s="42" t="b">
        <f t="shared" si="8"/>
        <v>0</v>
      </c>
      <c r="O61" s="42" t="b">
        <f t="shared" si="8"/>
        <v>1</v>
      </c>
      <c r="P61" s="42" t="b">
        <f t="shared" si="8"/>
        <v>0</v>
      </c>
      <c r="Q61" s="42" t="b">
        <f t="shared" si="8"/>
        <v>0</v>
      </c>
      <c r="R61" s="42" t="b">
        <f t="shared" si="8"/>
        <v>0</v>
      </c>
      <c r="S61" s="42" t="b">
        <f t="shared" si="8"/>
        <v>1</v>
      </c>
      <c r="T61" s="42" t="b">
        <f t="shared" si="8"/>
        <v>0</v>
      </c>
      <c r="U61" s="42" t="b">
        <f t="shared" si="8"/>
        <v>0</v>
      </c>
      <c r="V61" s="32"/>
      <c r="W61" s="33"/>
      <c r="X61" s="33"/>
      <c r="Y61" s="33"/>
      <c r="Z61" s="33"/>
      <c r="AA61" s="33"/>
      <c r="AB61" s="33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</row>
    <row r="62" spans="1:52" s="9" customFormat="1">
      <c r="A62" s="9">
        <f t="shared" si="9"/>
        <v>5</v>
      </c>
      <c r="B62" s="10"/>
      <c r="C62" s="9" t="str">
        <f t="shared" si="10"/>
        <v>Walia</v>
      </c>
      <c r="D62" s="13">
        <f>COUNTIF(Mecze!I:I,C62)</f>
        <v>0</v>
      </c>
      <c r="F62" s="42" t="b">
        <f t="shared" si="11"/>
        <v>1</v>
      </c>
      <c r="G62" s="42" t="b">
        <f t="shared" si="8"/>
        <v>0</v>
      </c>
      <c r="H62" s="42" t="b">
        <f t="shared" si="8"/>
        <v>1</v>
      </c>
      <c r="I62" s="42" t="b">
        <f t="shared" si="8"/>
        <v>0</v>
      </c>
      <c r="J62" s="42" t="b">
        <f t="shared" si="8"/>
        <v>0</v>
      </c>
      <c r="K62" s="42" t="b">
        <f t="shared" si="8"/>
        <v>1</v>
      </c>
      <c r="L62" s="42" t="b">
        <f t="shared" si="8"/>
        <v>1</v>
      </c>
      <c r="M62" s="42" t="b">
        <f t="shared" si="8"/>
        <v>0</v>
      </c>
      <c r="N62" s="42" t="b">
        <f t="shared" si="8"/>
        <v>0</v>
      </c>
      <c r="O62" s="42" t="b">
        <f t="shared" si="8"/>
        <v>1</v>
      </c>
      <c r="P62" s="42" t="b">
        <f t="shared" si="8"/>
        <v>0</v>
      </c>
      <c r="Q62" s="42" t="b">
        <f t="shared" si="8"/>
        <v>0</v>
      </c>
      <c r="R62" s="42" t="b">
        <f t="shared" si="8"/>
        <v>0</v>
      </c>
      <c r="S62" s="42" t="b">
        <f t="shared" si="8"/>
        <v>1</v>
      </c>
      <c r="T62" s="42" t="b">
        <f t="shared" si="8"/>
        <v>0</v>
      </c>
      <c r="U62" s="42" t="b">
        <f t="shared" si="8"/>
        <v>0</v>
      </c>
      <c r="V62" s="32"/>
      <c r="W62" s="33"/>
      <c r="X62" s="33"/>
      <c r="Y62" s="33"/>
      <c r="Z62" s="33"/>
      <c r="AA62" s="33"/>
      <c r="AB62" s="33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</row>
    <row r="63" spans="1:52" s="9" customFormat="1">
      <c r="A63" s="9">
        <f t="shared" si="9"/>
        <v>6</v>
      </c>
      <c r="B63" s="10"/>
      <c r="C63" s="9" t="str">
        <f t="shared" si="10"/>
        <v>Irlandia Północna</v>
      </c>
      <c r="D63" s="13">
        <f>COUNTIF(Mecze!I:I,C63)</f>
        <v>1</v>
      </c>
      <c r="F63" s="42" t="b">
        <f t="shared" si="11"/>
        <v>1</v>
      </c>
      <c r="G63" s="42" t="b">
        <f t="shared" si="8"/>
        <v>1</v>
      </c>
      <c r="H63" s="42" t="b">
        <f t="shared" si="8"/>
        <v>1</v>
      </c>
      <c r="I63" s="42" t="b">
        <f t="shared" si="8"/>
        <v>1</v>
      </c>
      <c r="J63" s="42" t="b">
        <f t="shared" si="8"/>
        <v>1</v>
      </c>
      <c r="K63" s="42" t="b">
        <f t="shared" si="8"/>
        <v>1</v>
      </c>
      <c r="L63" s="42" t="b">
        <f t="shared" si="8"/>
        <v>1</v>
      </c>
      <c r="M63" s="42" t="b">
        <f t="shared" si="8"/>
        <v>1</v>
      </c>
      <c r="N63" s="42" t="b">
        <f t="shared" si="8"/>
        <v>1</v>
      </c>
      <c r="O63" s="42" t="b">
        <f t="shared" si="8"/>
        <v>1</v>
      </c>
      <c r="P63" s="42" t="b">
        <f t="shared" si="8"/>
        <v>1</v>
      </c>
      <c r="Q63" s="42" t="b">
        <f t="shared" si="8"/>
        <v>1</v>
      </c>
      <c r="R63" s="42" t="b">
        <f t="shared" si="8"/>
        <v>1</v>
      </c>
      <c r="S63" s="42" t="b">
        <f t="shared" si="8"/>
        <v>1</v>
      </c>
      <c r="T63" s="42" t="b">
        <f t="shared" si="8"/>
        <v>1</v>
      </c>
      <c r="U63" s="42" t="b">
        <f t="shared" si="8"/>
        <v>1</v>
      </c>
      <c r="V63" s="32"/>
      <c r="W63" s="33"/>
      <c r="X63" s="33"/>
      <c r="Y63" s="33"/>
      <c r="Z63" s="33"/>
      <c r="AA63" s="33"/>
      <c r="AB63" s="33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</row>
    <row r="64" spans="1:52" s="9" customFormat="1">
      <c r="A64" s="9">
        <f t="shared" si="9"/>
        <v>7</v>
      </c>
      <c r="B64" s="10"/>
      <c r="C64" s="9" t="str">
        <f t="shared" si="10"/>
        <v>Węgry</v>
      </c>
      <c r="D64" s="13">
        <f>COUNTIF(Mecze!I:I,C64)</f>
        <v>1</v>
      </c>
      <c r="F64" s="42" t="b">
        <f t="shared" si="11"/>
        <v>1</v>
      </c>
      <c r="G64" s="42" t="b">
        <f t="shared" si="8"/>
        <v>1</v>
      </c>
      <c r="H64" s="42" t="b">
        <f t="shared" si="8"/>
        <v>1</v>
      </c>
      <c r="I64" s="42" t="b">
        <f t="shared" si="8"/>
        <v>1</v>
      </c>
      <c r="J64" s="42" t="b">
        <f t="shared" si="8"/>
        <v>1</v>
      </c>
      <c r="K64" s="42" t="b">
        <f t="shared" si="8"/>
        <v>1</v>
      </c>
      <c r="L64" s="42" t="b">
        <f t="shared" si="8"/>
        <v>1</v>
      </c>
      <c r="M64" s="42" t="b">
        <f t="shared" si="8"/>
        <v>1</v>
      </c>
      <c r="N64" s="42" t="b">
        <f t="shared" si="8"/>
        <v>1</v>
      </c>
      <c r="O64" s="42" t="b">
        <f t="shared" si="8"/>
        <v>1</v>
      </c>
      <c r="P64" s="42" t="b">
        <f t="shared" si="8"/>
        <v>1</v>
      </c>
      <c r="Q64" s="42" t="b">
        <f t="shared" si="8"/>
        <v>1</v>
      </c>
      <c r="R64" s="42" t="b">
        <f t="shared" si="8"/>
        <v>1</v>
      </c>
      <c r="S64" s="42" t="b">
        <f t="shared" si="8"/>
        <v>1</v>
      </c>
      <c r="T64" s="42" t="b">
        <f t="shared" si="8"/>
        <v>1</v>
      </c>
      <c r="U64" s="42" t="b">
        <f t="shared" si="8"/>
        <v>1</v>
      </c>
      <c r="V64" s="32"/>
      <c r="W64" s="33"/>
      <c r="X64" s="33"/>
      <c r="Y64" s="33"/>
      <c r="Z64" s="33"/>
      <c r="AA64" s="33"/>
      <c r="AB64" s="33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</row>
    <row r="65" spans="1:52" s="9" customFormat="1">
      <c r="A65" s="9">
        <f t="shared" si="9"/>
        <v>8</v>
      </c>
      <c r="B65" s="10"/>
      <c r="C65" s="9" t="str">
        <f t="shared" si="10"/>
        <v>Belgia</v>
      </c>
      <c r="D65" s="13">
        <f>COUNTIF(Mecze!I:I,C65)</f>
        <v>0</v>
      </c>
      <c r="F65" s="42" t="b">
        <f t="shared" si="11"/>
        <v>1</v>
      </c>
      <c r="G65" s="42" t="b">
        <f t="shared" si="8"/>
        <v>0</v>
      </c>
      <c r="H65" s="42" t="b">
        <f t="shared" si="8"/>
        <v>1</v>
      </c>
      <c r="I65" s="42" t="b">
        <f t="shared" si="8"/>
        <v>0</v>
      </c>
      <c r="J65" s="42" t="b">
        <f t="shared" si="8"/>
        <v>0</v>
      </c>
      <c r="K65" s="42" t="b">
        <f t="shared" si="8"/>
        <v>1</v>
      </c>
      <c r="L65" s="42" t="b">
        <f t="shared" si="8"/>
        <v>1</v>
      </c>
      <c r="M65" s="42" t="b">
        <f t="shared" si="8"/>
        <v>0</v>
      </c>
      <c r="N65" s="42" t="b">
        <f t="shared" si="8"/>
        <v>0</v>
      </c>
      <c r="O65" s="42" t="b">
        <f t="shared" si="8"/>
        <v>1</v>
      </c>
      <c r="P65" s="42" t="b">
        <f t="shared" si="8"/>
        <v>0</v>
      </c>
      <c r="Q65" s="42" t="b">
        <f t="shared" si="8"/>
        <v>0</v>
      </c>
      <c r="R65" s="42" t="b">
        <f t="shared" si="8"/>
        <v>0</v>
      </c>
      <c r="S65" s="42" t="b">
        <f t="shared" si="8"/>
        <v>1</v>
      </c>
      <c r="T65" s="42" t="b">
        <f t="shared" si="8"/>
        <v>0</v>
      </c>
      <c r="U65" s="42" t="b">
        <f t="shared" si="8"/>
        <v>0</v>
      </c>
      <c r="V65" s="32"/>
      <c r="W65" s="33"/>
      <c r="X65" s="33"/>
      <c r="Y65" s="33"/>
      <c r="Z65" s="33"/>
      <c r="AA65" s="33"/>
      <c r="AB65" s="33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</row>
    <row r="66" spans="1:52" s="9" customFormat="1">
      <c r="A66" s="9">
        <f t="shared" si="9"/>
        <v>9</v>
      </c>
      <c r="B66" s="10"/>
      <c r="C66" s="9" t="str">
        <f t="shared" si="10"/>
        <v>Niemcy</v>
      </c>
      <c r="D66" s="13">
        <f>COUNTIF(Mecze!I:I,C66)</f>
        <v>0</v>
      </c>
      <c r="F66" s="42" t="b">
        <f t="shared" si="11"/>
        <v>1</v>
      </c>
      <c r="G66" s="42" t="b">
        <f t="shared" si="8"/>
        <v>0</v>
      </c>
      <c r="H66" s="42" t="b">
        <f t="shared" si="8"/>
        <v>1</v>
      </c>
      <c r="I66" s="42" t="b">
        <f t="shared" si="8"/>
        <v>0</v>
      </c>
      <c r="J66" s="42" t="b">
        <f t="shared" si="8"/>
        <v>0</v>
      </c>
      <c r="K66" s="42" t="b">
        <f t="shared" si="8"/>
        <v>1</v>
      </c>
      <c r="L66" s="42" t="b">
        <f t="shared" si="8"/>
        <v>1</v>
      </c>
      <c r="M66" s="42" t="b">
        <f t="shared" si="8"/>
        <v>0</v>
      </c>
      <c r="N66" s="42" t="b">
        <f t="shared" si="8"/>
        <v>0</v>
      </c>
      <c r="O66" s="42" t="b">
        <f t="shared" si="8"/>
        <v>1</v>
      </c>
      <c r="P66" s="42" t="b">
        <f t="shared" si="8"/>
        <v>0</v>
      </c>
      <c r="Q66" s="42" t="b">
        <f t="shared" si="8"/>
        <v>0</v>
      </c>
      <c r="R66" s="42" t="b">
        <f t="shared" si="8"/>
        <v>0</v>
      </c>
      <c r="S66" s="42" t="b">
        <f t="shared" si="8"/>
        <v>1</v>
      </c>
      <c r="T66" s="42" t="b">
        <f t="shared" si="8"/>
        <v>0</v>
      </c>
      <c r="U66" s="42" t="b">
        <f t="shared" si="8"/>
        <v>0</v>
      </c>
      <c r="V66" s="32"/>
      <c r="W66" s="33"/>
      <c r="X66" s="33"/>
      <c r="Y66" s="33"/>
      <c r="Z66" s="33"/>
      <c r="AA66" s="33"/>
      <c r="AB66" s="33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</row>
    <row r="67" spans="1:52" s="9" customFormat="1">
      <c r="A67" s="9">
        <f t="shared" si="9"/>
        <v>10</v>
      </c>
      <c r="B67" s="10"/>
      <c r="C67" s="9" t="str">
        <f t="shared" si="10"/>
        <v>Słowacja</v>
      </c>
      <c r="D67" s="13">
        <f>COUNTIF(Mecze!I:I,C67)</f>
        <v>1</v>
      </c>
      <c r="F67" s="42" t="b">
        <f t="shared" si="11"/>
        <v>1</v>
      </c>
      <c r="G67" s="42" t="b">
        <f t="shared" si="8"/>
        <v>1</v>
      </c>
      <c r="H67" s="42" t="b">
        <f t="shared" si="8"/>
        <v>1</v>
      </c>
      <c r="I67" s="42" t="b">
        <f t="shared" si="8"/>
        <v>1</v>
      </c>
      <c r="J67" s="42" t="b">
        <f t="shared" si="8"/>
        <v>1</v>
      </c>
      <c r="K67" s="42" t="b">
        <f t="shared" si="8"/>
        <v>1</v>
      </c>
      <c r="L67" s="42" t="b">
        <f t="shared" si="8"/>
        <v>1</v>
      </c>
      <c r="M67" s="42" t="b">
        <f t="shared" si="8"/>
        <v>1</v>
      </c>
      <c r="N67" s="42" t="b">
        <f t="shared" si="8"/>
        <v>1</v>
      </c>
      <c r="O67" s="42" t="b">
        <f t="shared" si="8"/>
        <v>1</v>
      </c>
      <c r="P67" s="42" t="b">
        <f t="shared" si="8"/>
        <v>1</v>
      </c>
      <c r="Q67" s="42" t="b">
        <f t="shared" si="8"/>
        <v>1</v>
      </c>
      <c r="R67" s="42" t="b">
        <f t="shared" si="8"/>
        <v>1</v>
      </c>
      <c r="S67" s="42" t="b">
        <f t="shared" si="8"/>
        <v>1</v>
      </c>
      <c r="T67" s="42" t="b">
        <f t="shared" si="8"/>
        <v>1</v>
      </c>
      <c r="U67" s="42" t="b">
        <f t="shared" si="8"/>
        <v>1</v>
      </c>
      <c r="V67" s="32"/>
      <c r="W67" s="33"/>
      <c r="X67" s="33"/>
      <c r="Y67" s="33"/>
      <c r="Z67" s="33"/>
      <c r="AA67" s="33"/>
      <c r="AB67" s="33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</row>
    <row r="68" spans="1:52" s="9" customFormat="1">
      <c r="A68" s="9">
        <f t="shared" si="9"/>
        <v>11</v>
      </c>
      <c r="B68" s="10"/>
      <c r="C68" s="9" t="str">
        <f t="shared" si="10"/>
        <v>Włochy</v>
      </c>
      <c r="D68" s="13">
        <f>COUNTIF(Mecze!I:I,C68)</f>
        <v>0</v>
      </c>
      <c r="F68" s="42" t="b">
        <f t="shared" si="11"/>
        <v>1</v>
      </c>
      <c r="G68" s="42" t="b">
        <f t="shared" si="8"/>
        <v>0</v>
      </c>
      <c r="H68" s="42" t="b">
        <f t="shared" si="8"/>
        <v>1</v>
      </c>
      <c r="I68" s="42" t="b">
        <f t="shared" si="8"/>
        <v>0</v>
      </c>
      <c r="J68" s="42" t="b">
        <f t="shared" si="8"/>
        <v>0</v>
      </c>
      <c r="K68" s="42" t="b">
        <f t="shared" si="8"/>
        <v>1</v>
      </c>
      <c r="L68" s="42" t="b">
        <f t="shared" si="8"/>
        <v>1</v>
      </c>
      <c r="M68" s="42" t="b">
        <f t="shared" si="8"/>
        <v>0</v>
      </c>
      <c r="N68" s="42" t="b">
        <f t="shared" si="8"/>
        <v>0</v>
      </c>
      <c r="O68" s="42" t="b">
        <f t="shared" si="8"/>
        <v>1</v>
      </c>
      <c r="P68" s="42" t="b">
        <f t="shared" si="8"/>
        <v>0</v>
      </c>
      <c r="Q68" s="42" t="b">
        <f t="shared" si="8"/>
        <v>0</v>
      </c>
      <c r="R68" s="42" t="b">
        <f t="shared" si="8"/>
        <v>0</v>
      </c>
      <c r="S68" s="42" t="b">
        <f t="shared" si="8"/>
        <v>1</v>
      </c>
      <c r="T68" s="42" t="b">
        <f t="shared" si="8"/>
        <v>0</v>
      </c>
      <c r="U68" s="42" t="b">
        <f t="shared" si="8"/>
        <v>0</v>
      </c>
      <c r="V68" s="32"/>
      <c r="W68" s="33"/>
      <c r="X68" s="33"/>
      <c r="Y68" s="33"/>
      <c r="Z68" s="33"/>
      <c r="AA68" s="33"/>
      <c r="AB68" s="33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1:52" s="9" customFormat="1">
      <c r="A69" s="9">
        <f t="shared" si="9"/>
        <v>12</v>
      </c>
      <c r="B69" s="10"/>
      <c r="C69" s="9" t="str">
        <f t="shared" si="10"/>
        <v>Hiszpania</v>
      </c>
      <c r="D69" s="13">
        <f>COUNTIF(Mecze!I:I,C69)</f>
        <v>0</v>
      </c>
      <c r="F69" s="42" t="b">
        <f t="shared" si="11"/>
        <v>1</v>
      </c>
      <c r="G69" s="42" t="b">
        <f t="shared" si="8"/>
        <v>0</v>
      </c>
      <c r="H69" s="42" t="b">
        <f t="shared" si="8"/>
        <v>1</v>
      </c>
      <c r="I69" s="42" t="b">
        <f t="shared" si="8"/>
        <v>0</v>
      </c>
      <c r="J69" s="42" t="b">
        <f t="shared" si="8"/>
        <v>0</v>
      </c>
      <c r="K69" s="42" t="b">
        <f t="shared" si="8"/>
        <v>1</v>
      </c>
      <c r="L69" s="42" t="b">
        <f t="shared" si="8"/>
        <v>1</v>
      </c>
      <c r="M69" s="42" t="b">
        <f t="shared" si="8"/>
        <v>0</v>
      </c>
      <c r="N69" s="42" t="b">
        <f t="shared" si="8"/>
        <v>0</v>
      </c>
      <c r="O69" s="42" t="b">
        <f t="shared" si="8"/>
        <v>1</v>
      </c>
      <c r="P69" s="42" t="b">
        <f t="shared" si="8"/>
        <v>0</v>
      </c>
      <c r="Q69" s="42" t="b">
        <f t="shared" si="8"/>
        <v>0</v>
      </c>
      <c r="R69" s="42" t="b">
        <f t="shared" si="8"/>
        <v>0</v>
      </c>
      <c r="S69" s="42" t="b">
        <f t="shared" si="8"/>
        <v>1</v>
      </c>
      <c r="T69" s="42" t="b">
        <f t="shared" si="8"/>
        <v>0</v>
      </c>
      <c r="U69" s="42" t="b">
        <f t="shared" si="8"/>
        <v>0</v>
      </c>
      <c r="V69" s="32"/>
      <c r="W69" s="33"/>
      <c r="X69" s="33"/>
      <c r="Y69" s="33"/>
      <c r="Z69" s="33"/>
      <c r="AA69" s="33"/>
      <c r="AB69" s="33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1:52" s="9" customFormat="1">
      <c r="A70" s="9">
        <f t="shared" si="9"/>
        <v>13</v>
      </c>
      <c r="B70" s="10"/>
      <c r="C70" s="9" t="str">
        <f t="shared" si="10"/>
        <v>Francja</v>
      </c>
      <c r="D70" s="13">
        <f>COUNTIF(Mecze!I:I,C70)</f>
        <v>0</v>
      </c>
      <c r="F70" s="42" t="b">
        <f t="shared" si="11"/>
        <v>1</v>
      </c>
      <c r="G70" s="42" t="b">
        <f t="shared" si="8"/>
        <v>0</v>
      </c>
      <c r="H70" s="42" t="b">
        <f t="shared" si="8"/>
        <v>1</v>
      </c>
      <c r="I70" s="42" t="b">
        <f t="shared" si="8"/>
        <v>0</v>
      </c>
      <c r="J70" s="42" t="b">
        <f t="shared" si="8"/>
        <v>0</v>
      </c>
      <c r="K70" s="42" t="b">
        <f t="shared" si="8"/>
        <v>1</v>
      </c>
      <c r="L70" s="42" t="b">
        <f t="shared" si="8"/>
        <v>1</v>
      </c>
      <c r="M70" s="42" t="b">
        <f t="shared" si="8"/>
        <v>0</v>
      </c>
      <c r="N70" s="42" t="b">
        <f t="shared" si="8"/>
        <v>0</v>
      </c>
      <c r="O70" s="42" t="b">
        <f t="shared" si="8"/>
        <v>1</v>
      </c>
      <c r="P70" s="42" t="b">
        <f t="shared" si="8"/>
        <v>0</v>
      </c>
      <c r="Q70" s="42" t="b">
        <f t="shared" si="8"/>
        <v>0</v>
      </c>
      <c r="R70" s="42" t="b">
        <f t="shared" si="8"/>
        <v>0</v>
      </c>
      <c r="S70" s="42" t="b">
        <f t="shared" si="8"/>
        <v>1</v>
      </c>
      <c r="T70" s="42" t="b">
        <f t="shared" si="8"/>
        <v>0</v>
      </c>
      <c r="U70" s="42" t="b">
        <f t="shared" si="8"/>
        <v>0</v>
      </c>
      <c r="V70" s="32"/>
      <c r="W70" s="33"/>
      <c r="X70" s="33"/>
      <c r="Y70" s="33"/>
      <c r="Z70" s="33"/>
      <c r="AA70" s="33"/>
      <c r="AB70" s="33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  <row r="71" spans="1:52" s="9" customFormat="1">
      <c r="A71" s="9">
        <f t="shared" si="9"/>
        <v>14</v>
      </c>
      <c r="B71" s="10"/>
      <c r="C71" s="9" t="str">
        <f t="shared" si="10"/>
        <v>Irlandia</v>
      </c>
      <c r="D71" s="13">
        <f>COUNTIF(Mecze!I:I,C71)</f>
        <v>1</v>
      </c>
      <c r="F71" s="42" t="b">
        <f t="shared" si="11"/>
        <v>1</v>
      </c>
      <c r="G71" s="42" t="b">
        <f t="shared" si="8"/>
        <v>1</v>
      </c>
      <c r="H71" s="42" t="b">
        <f t="shared" si="8"/>
        <v>1</v>
      </c>
      <c r="I71" s="42" t="b">
        <f t="shared" si="8"/>
        <v>1</v>
      </c>
      <c r="J71" s="42" t="b">
        <f t="shared" si="8"/>
        <v>1</v>
      </c>
      <c r="K71" s="42" t="b">
        <f t="shared" si="8"/>
        <v>1</v>
      </c>
      <c r="L71" s="42" t="b">
        <f t="shared" si="8"/>
        <v>1</v>
      </c>
      <c r="M71" s="42" t="b">
        <f t="shared" si="8"/>
        <v>1</v>
      </c>
      <c r="N71" s="42" t="b">
        <f t="shared" si="8"/>
        <v>1</v>
      </c>
      <c r="O71" s="42" t="b">
        <f t="shared" si="8"/>
        <v>1</v>
      </c>
      <c r="P71" s="42" t="b">
        <f t="shared" si="8"/>
        <v>1</v>
      </c>
      <c r="Q71" s="42" t="b">
        <f t="shared" si="8"/>
        <v>1</v>
      </c>
      <c r="R71" s="42" t="b">
        <f t="shared" si="8"/>
        <v>1</v>
      </c>
      <c r="S71" s="42" t="b">
        <f t="shared" si="8"/>
        <v>1</v>
      </c>
      <c r="T71" s="42" t="b">
        <f t="shared" si="8"/>
        <v>1</v>
      </c>
      <c r="U71" s="42" t="b">
        <f t="shared" si="8"/>
        <v>1</v>
      </c>
      <c r="V71" s="32"/>
      <c r="W71" s="33"/>
      <c r="X71" s="33"/>
      <c r="Y71" s="33"/>
      <c r="Z71" s="33"/>
      <c r="AA71" s="33"/>
      <c r="AB71" s="33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</row>
    <row r="72" spans="1:52" s="9" customFormat="1">
      <c r="A72" s="9">
        <f t="shared" si="9"/>
        <v>15</v>
      </c>
      <c r="B72" s="10"/>
      <c r="C72" s="9" t="str">
        <f t="shared" si="10"/>
        <v>Anglia</v>
      </c>
      <c r="D72" s="13">
        <f>COUNTIF(Mecze!I:I,C72)</f>
        <v>0</v>
      </c>
      <c r="F72" s="42" t="b">
        <f t="shared" si="11"/>
        <v>1</v>
      </c>
      <c r="G72" s="42" t="b">
        <f t="shared" si="8"/>
        <v>0</v>
      </c>
      <c r="H72" s="42" t="b">
        <f t="shared" si="8"/>
        <v>1</v>
      </c>
      <c r="I72" s="42" t="b">
        <f t="shared" si="8"/>
        <v>0</v>
      </c>
      <c r="J72" s="42" t="b">
        <f t="shared" si="8"/>
        <v>0</v>
      </c>
      <c r="K72" s="42" t="b">
        <f t="shared" si="8"/>
        <v>1</v>
      </c>
      <c r="L72" s="42" t="b">
        <f t="shared" si="8"/>
        <v>1</v>
      </c>
      <c r="M72" s="42" t="b">
        <f t="shared" si="8"/>
        <v>0</v>
      </c>
      <c r="N72" s="42" t="b">
        <f t="shared" si="8"/>
        <v>0</v>
      </c>
      <c r="O72" s="42" t="b">
        <f t="shared" si="8"/>
        <v>1</v>
      </c>
      <c r="P72" s="42" t="b">
        <f t="shared" si="8"/>
        <v>0</v>
      </c>
      <c r="Q72" s="42" t="b">
        <f t="shared" si="8"/>
        <v>0</v>
      </c>
      <c r="R72" s="42" t="b">
        <f t="shared" si="8"/>
        <v>0</v>
      </c>
      <c r="S72" s="42" t="b">
        <f t="shared" si="8"/>
        <v>1</v>
      </c>
      <c r="T72" s="42" t="b">
        <f t="shared" si="8"/>
        <v>0</v>
      </c>
      <c r="U72" s="42" t="b">
        <f t="shared" si="8"/>
        <v>0</v>
      </c>
      <c r="V72" s="32"/>
      <c r="W72" s="33"/>
      <c r="X72" s="33"/>
      <c r="Y72" s="33"/>
      <c r="Z72" s="33"/>
      <c r="AA72" s="33"/>
      <c r="AB72" s="33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</row>
    <row r="73" spans="1:52" s="9" customFormat="1">
      <c r="A73" s="9">
        <f t="shared" si="9"/>
        <v>16</v>
      </c>
      <c r="B73" s="10"/>
      <c r="C73" s="9" t="str">
        <f t="shared" si="10"/>
        <v>Islandia</v>
      </c>
      <c r="D73" s="13">
        <f>COUNTIF(Mecze!I:I,C73)</f>
        <v>0</v>
      </c>
      <c r="F73" s="42" t="b">
        <f t="shared" si="11"/>
        <v>1</v>
      </c>
      <c r="G73" s="42" t="b">
        <f t="shared" si="8"/>
        <v>0</v>
      </c>
      <c r="H73" s="42" t="b">
        <f t="shared" si="8"/>
        <v>1</v>
      </c>
      <c r="I73" s="42" t="b">
        <f t="shared" si="8"/>
        <v>0</v>
      </c>
      <c r="J73" s="42" t="b">
        <f t="shared" si="8"/>
        <v>0</v>
      </c>
      <c r="K73" s="42" t="b">
        <f t="shared" si="8"/>
        <v>1</v>
      </c>
      <c r="L73" s="42" t="b">
        <f t="shared" si="8"/>
        <v>1</v>
      </c>
      <c r="M73" s="42" t="b">
        <f t="shared" si="8"/>
        <v>0</v>
      </c>
      <c r="N73" s="42" t="b">
        <f t="shared" si="8"/>
        <v>0</v>
      </c>
      <c r="O73" s="42" t="b">
        <f t="shared" si="8"/>
        <v>1</v>
      </c>
      <c r="P73" s="42" t="b">
        <f t="shared" si="8"/>
        <v>0</v>
      </c>
      <c r="Q73" s="42" t="b">
        <f t="shared" si="8"/>
        <v>0</v>
      </c>
      <c r="R73" s="42" t="b">
        <f t="shared" si="8"/>
        <v>0</v>
      </c>
      <c r="S73" s="42" t="b">
        <f t="shared" si="8"/>
        <v>1</v>
      </c>
      <c r="T73" s="42" t="b">
        <f t="shared" si="8"/>
        <v>0</v>
      </c>
      <c r="U73" s="42" t="b">
        <f t="shared" si="8"/>
        <v>0</v>
      </c>
      <c r="V73" s="32"/>
      <c r="W73" s="33"/>
      <c r="X73" s="33"/>
      <c r="Y73" s="33"/>
      <c r="Z73" s="33"/>
      <c r="AA73" s="33"/>
      <c r="AB73" s="33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</row>
    <row r="74" spans="1:52" s="9" customFormat="1">
      <c r="B74" s="10"/>
      <c r="V74" s="32"/>
      <c r="W74" s="33"/>
      <c r="X74" s="33"/>
      <c r="Y74" s="33"/>
      <c r="Z74" s="33"/>
      <c r="AA74" s="33"/>
      <c r="AB74" s="33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</row>
    <row r="75" spans="1:52" s="9" customFormat="1">
      <c r="B75" s="10"/>
      <c r="V75" s="32"/>
      <c r="W75" s="33"/>
      <c r="X75" s="33"/>
      <c r="Y75" s="33"/>
      <c r="Z75" s="33"/>
      <c r="AA75" s="33"/>
      <c r="AB75" s="33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</row>
    <row r="76" spans="1:52" s="9" customFormat="1">
      <c r="B76" s="10"/>
      <c r="V76" s="32"/>
      <c r="W76" s="33"/>
      <c r="X76" s="33"/>
      <c r="Y76" s="33"/>
      <c r="Z76" s="33"/>
      <c r="AA76" s="33"/>
      <c r="AB76" s="33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</row>
    <row r="77" spans="1:52" s="9" customFormat="1">
      <c r="B77" s="10"/>
      <c r="V77" s="32"/>
      <c r="W77" s="33"/>
      <c r="X77" s="33"/>
      <c r="Y77" s="33"/>
      <c r="Z77" s="33"/>
      <c r="AA77" s="33"/>
      <c r="AB77" s="33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</row>
    <row r="78" spans="1:52" s="9" customFormat="1">
      <c r="B78" s="10"/>
      <c r="F78" s="29" t="s">
        <v>33</v>
      </c>
      <c r="V78" s="32"/>
      <c r="W78" s="33"/>
      <c r="X78" s="33"/>
      <c r="Y78" s="33"/>
      <c r="Z78" s="33"/>
      <c r="AA78" s="33"/>
      <c r="AB78" s="33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</row>
    <row r="79" spans="1:52" s="9" customFormat="1">
      <c r="B79" s="10"/>
      <c r="V79" s="32"/>
      <c r="W79" s="36" t="s">
        <v>48</v>
      </c>
      <c r="X79" s="33"/>
      <c r="Y79" s="33"/>
      <c r="Z79" s="33"/>
      <c r="AA79" s="33"/>
      <c r="AB79" s="33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</row>
    <row r="80" spans="1:52" s="9" customFormat="1">
      <c r="B80" s="10"/>
      <c r="W80" s="36" t="s">
        <v>49</v>
      </c>
      <c r="X80" s="33"/>
      <c r="Y80" s="33"/>
      <c r="Z80" s="33"/>
      <c r="AA80" s="33"/>
      <c r="AB80" s="33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</row>
    <row r="81" spans="1:52" s="9" customFormat="1">
      <c r="B81" s="10"/>
      <c r="V81" s="32"/>
      <c r="W81" s="34"/>
      <c r="X81" s="33"/>
      <c r="Y81" s="33"/>
      <c r="Z81" s="33"/>
      <c r="AA81" s="33"/>
      <c r="AB81" s="33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</row>
    <row r="82" spans="1:52" s="9" customFormat="1">
      <c r="A82" s="9">
        <f>A34</f>
        <v>1</v>
      </c>
      <c r="B82" s="10"/>
      <c r="C82" s="9" t="str">
        <f>C34</f>
        <v>Szwajcaria</v>
      </c>
      <c r="D82" s="9">
        <f>D58</f>
        <v>1</v>
      </c>
      <c r="F82" s="11" t="str">
        <f>IF($A82=F$7,"",IF($D82,0,IF(F$56,1,F34)))</f>
        <v/>
      </c>
      <c r="G82" s="11">
        <f t="shared" ref="G82:U82" si="12">IF($A82=G$7,"",IF($D82,0,IF(G$56,1,G34)))</f>
        <v>0</v>
      </c>
      <c r="H82" s="11">
        <f t="shared" si="12"/>
        <v>0</v>
      </c>
      <c r="I82" s="11">
        <f t="shared" si="12"/>
        <v>0</v>
      </c>
      <c r="J82" s="11">
        <f t="shared" si="12"/>
        <v>0</v>
      </c>
      <c r="K82" s="11">
        <f t="shared" si="12"/>
        <v>0</v>
      </c>
      <c r="L82" s="11">
        <f t="shared" si="12"/>
        <v>0</v>
      </c>
      <c r="M82" s="11">
        <f t="shared" si="12"/>
        <v>0</v>
      </c>
      <c r="N82" s="11">
        <f t="shared" si="12"/>
        <v>0</v>
      </c>
      <c r="O82" s="11">
        <f t="shared" si="12"/>
        <v>0</v>
      </c>
      <c r="P82" s="11">
        <f t="shared" si="12"/>
        <v>0</v>
      </c>
      <c r="Q82" s="11">
        <f t="shared" si="12"/>
        <v>0</v>
      </c>
      <c r="R82" s="11">
        <f t="shared" si="12"/>
        <v>0</v>
      </c>
      <c r="S82" s="11">
        <f t="shared" si="12"/>
        <v>0</v>
      </c>
      <c r="T82" s="11">
        <f t="shared" si="12"/>
        <v>0</v>
      </c>
      <c r="U82" s="11">
        <f t="shared" si="12"/>
        <v>0</v>
      </c>
      <c r="V82" s="32"/>
      <c r="W82" s="35">
        <f>A82</f>
        <v>1</v>
      </c>
      <c r="X82" s="33"/>
      <c r="Y82" s="33"/>
      <c r="Z82" s="33"/>
      <c r="AA82" s="33"/>
      <c r="AB82" s="33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</row>
    <row r="83" spans="1:52" s="9" customFormat="1">
      <c r="A83" s="9">
        <f t="shared" ref="A83:A97" si="13">A35</f>
        <v>2</v>
      </c>
      <c r="B83" s="10"/>
      <c r="C83" s="9" t="str">
        <f t="shared" ref="C83:C97" si="14">C35</f>
        <v>Polska</v>
      </c>
      <c r="D83" s="9">
        <f t="shared" ref="D83:D97" si="15">D59</f>
        <v>0</v>
      </c>
      <c r="F83" s="11">
        <f t="shared" ref="F83:U83" si="16">IF($A83=F$7,"",IF($D83,0,IF(F$56,1,F35)))</f>
        <v>1</v>
      </c>
      <c r="G83" s="11" t="str">
        <f t="shared" si="16"/>
        <v/>
      </c>
      <c r="H83" s="11">
        <f t="shared" si="16"/>
        <v>1</v>
      </c>
      <c r="I83" s="11">
        <f t="shared" si="16"/>
        <v>0.5</v>
      </c>
      <c r="J83" s="11">
        <f t="shared" si="16"/>
        <v>0.5</v>
      </c>
      <c r="K83" s="11">
        <f t="shared" si="16"/>
        <v>1</v>
      </c>
      <c r="L83" s="11">
        <f t="shared" si="16"/>
        <v>1</v>
      </c>
      <c r="M83" s="11">
        <f t="shared" si="16"/>
        <v>0.5</v>
      </c>
      <c r="N83" s="11">
        <f t="shared" si="16"/>
        <v>0.5</v>
      </c>
      <c r="O83" s="11">
        <f t="shared" si="16"/>
        <v>1</v>
      </c>
      <c r="P83" s="11">
        <f t="shared" si="16"/>
        <v>0.5</v>
      </c>
      <c r="Q83" s="11">
        <f t="shared" si="16"/>
        <v>0.5</v>
      </c>
      <c r="R83" s="11">
        <f t="shared" si="16"/>
        <v>0.5</v>
      </c>
      <c r="S83" s="11">
        <f t="shared" si="16"/>
        <v>1</v>
      </c>
      <c r="T83" s="11">
        <f t="shared" si="16"/>
        <v>0.5</v>
      </c>
      <c r="U83" s="11">
        <f t="shared" si="16"/>
        <v>0.5</v>
      </c>
      <c r="V83" s="32"/>
      <c r="W83" s="35">
        <f t="shared" ref="W83:W97" si="17">A83</f>
        <v>2</v>
      </c>
      <c r="X83" s="33"/>
      <c r="Y83" s="33"/>
      <c r="Z83" s="33"/>
      <c r="AA83" s="33"/>
      <c r="AB83" s="33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</row>
    <row r="84" spans="1:52" s="9" customFormat="1">
      <c r="A84" s="9">
        <f t="shared" si="13"/>
        <v>3</v>
      </c>
      <c r="B84" s="10"/>
      <c r="C84" s="9" t="str">
        <f t="shared" si="14"/>
        <v>Chorwacja</v>
      </c>
      <c r="D84" s="9">
        <f t="shared" si="15"/>
        <v>1</v>
      </c>
      <c r="F84" s="11">
        <f t="shared" ref="F84:U84" si="18">IF($A84=F$7,"",IF($D84,0,IF(F$56,1,F36)))</f>
        <v>0</v>
      </c>
      <c r="G84" s="11">
        <f t="shared" si="18"/>
        <v>0</v>
      </c>
      <c r="H84" s="11" t="str">
        <f t="shared" si="18"/>
        <v/>
      </c>
      <c r="I84" s="11">
        <f t="shared" si="18"/>
        <v>0</v>
      </c>
      <c r="J84" s="11">
        <f t="shared" si="18"/>
        <v>0</v>
      </c>
      <c r="K84" s="11">
        <f t="shared" si="18"/>
        <v>0</v>
      </c>
      <c r="L84" s="11">
        <f t="shared" si="18"/>
        <v>0</v>
      </c>
      <c r="M84" s="11">
        <f t="shared" si="18"/>
        <v>0</v>
      </c>
      <c r="N84" s="11">
        <f t="shared" si="18"/>
        <v>0</v>
      </c>
      <c r="O84" s="11">
        <f t="shared" si="18"/>
        <v>0</v>
      </c>
      <c r="P84" s="11">
        <f t="shared" si="18"/>
        <v>0</v>
      </c>
      <c r="Q84" s="11">
        <f t="shared" si="18"/>
        <v>0</v>
      </c>
      <c r="R84" s="11">
        <f t="shared" si="18"/>
        <v>0</v>
      </c>
      <c r="S84" s="11">
        <f t="shared" si="18"/>
        <v>0</v>
      </c>
      <c r="T84" s="11">
        <f t="shared" si="18"/>
        <v>0</v>
      </c>
      <c r="U84" s="11">
        <f t="shared" si="18"/>
        <v>0</v>
      </c>
      <c r="V84" s="32"/>
      <c r="W84" s="35">
        <f t="shared" si="17"/>
        <v>3</v>
      </c>
      <c r="X84" s="33"/>
      <c r="Y84" s="33"/>
      <c r="Z84" s="33"/>
      <c r="AA84" s="33"/>
      <c r="AB84" s="33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</row>
    <row r="85" spans="1:52" s="9" customFormat="1">
      <c r="A85" s="9">
        <f t="shared" si="13"/>
        <v>4</v>
      </c>
      <c r="B85" s="10"/>
      <c r="C85" s="9" t="str">
        <f t="shared" si="14"/>
        <v>Portugalia</v>
      </c>
      <c r="D85" s="9">
        <f t="shared" si="15"/>
        <v>0</v>
      </c>
      <c r="F85" s="11">
        <f t="shared" ref="F85:U85" si="19">IF($A85=F$7,"",IF($D85,0,IF(F$56,1,F37)))</f>
        <v>1</v>
      </c>
      <c r="G85" s="11">
        <f t="shared" si="19"/>
        <v>0.5</v>
      </c>
      <c r="H85" s="11">
        <f t="shared" si="19"/>
        <v>1</v>
      </c>
      <c r="I85" s="11" t="str">
        <f t="shared" si="19"/>
        <v/>
      </c>
      <c r="J85" s="11">
        <f t="shared" si="19"/>
        <v>0.5</v>
      </c>
      <c r="K85" s="11">
        <f t="shared" si="19"/>
        <v>1</v>
      </c>
      <c r="L85" s="11">
        <f t="shared" si="19"/>
        <v>1</v>
      </c>
      <c r="M85" s="11">
        <f t="shared" si="19"/>
        <v>0.5</v>
      </c>
      <c r="N85" s="11">
        <f t="shared" si="19"/>
        <v>0.5</v>
      </c>
      <c r="O85" s="11">
        <f t="shared" si="19"/>
        <v>1</v>
      </c>
      <c r="P85" s="11">
        <f t="shared" si="19"/>
        <v>0.5</v>
      </c>
      <c r="Q85" s="11">
        <f t="shared" si="19"/>
        <v>0.5</v>
      </c>
      <c r="R85" s="11">
        <f t="shared" si="19"/>
        <v>0.5</v>
      </c>
      <c r="S85" s="11">
        <f t="shared" si="19"/>
        <v>1</v>
      </c>
      <c r="T85" s="11">
        <f t="shared" si="19"/>
        <v>0.5</v>
      </c>
      <c r="U85" s="11">
        <f t="shared" si="19"/>
        <v>0.5</v>
      </c>
      <c r="V85" s="32"/>
      <c r="W85" s="35">
        <f t="shared" si="17"/>
        <v>4</v>
      </c>
      <c r="X85" s="33"/>
      <c r="Y85" s="33"/>
      <c r="Z85" s="33"/>
      <c r="AA85" s="33"/>
      <c r="AB85" s="33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</row>
    <row r="86" spans="1:52" s="9" customFormat="1">
      <c r="A86" s="9">
        <f t="shared" si="13"/>
        <v>5</v>
      </c>
      <c r="B86" s="10"/>
      <c r="C86" s="9" t="str">
        <f t="shared" si="14"/>
        <v>Walia</v>
      </c>
      <c r="D86" s="9">
        <f t="shared" si="15"/>
        <v>0</v>
      </c>
      <c r="F86" s="11">
        <f t="shared" ref="F86:U86" si="20">IF($A86=F$7,"",IF($D86,0,IF(F$56,1,F38)))</f>
        <v>1</v>
      </c>
      <c r="G86" s="11">
        <f t="shared" si="20"/>
        <v>0.5</v>
      </c>
      <c r="H86" s="11">
        <f t="shared" si="20"/>
        <v>1</v>
      </c>
      <c r="I86" s="11">
        <f t="shared" si="20"/>
        <v>0.5</v>
      </c>
      <c r="J86" s="11" t="str">
        <f t="shared" si="20"/>
        <v/>
      </c>
      <c r="K86" s="11">
        <f t="shared" si="20"/>
        <v>1</v>
      </c>
      <c r="L86" s="11">
        <f t="shared" si="20"/>
        <v>1</v>
      </c>
      <c r="M86" s="11">
        <f t="shared" si="20"/>
        <v>0.5</v>
      </c>
      <c r="N86" s="11">
        <f t="shared" si="20"/>
        <v>0.5</v>
      </c>
      <c r="O86" s="11">
        <f t="shared" si="20"/>
        <v>1</v>
      </c>
      <c r="P86" s="11">
        <f t="shared" si="20"/>
        <v>0.5</v>
      </c>
      <c r="Q86" s="11">
        <f t="shared" si="20"/>
        <v>0.5</v>
      </c>
      <c r="R86" s="11">
        <f t="shared" si="20"/>
        <v>0.5</v>
      </c>
      <c r="S86" s="11">
        <f t="shared" si="20"/>
        <v>1</v>
      </c>
      <c r="T86" s="11">
        <f t="shared" si="20"/>
        <v>0.5</v>
      </c>
      <c r="U86" s="11">
        <f t="shared" si="20"/>
        <v>0.5</v>
      </c>
      <c r="V86" s="32"/>
      <c r="W86" s="35">
        <f t="shared" si="17"/>
        <v>5</v>
      </c>
      <c r="X86" s="33"/>
      <c r="Y86" s="33"/>
      <c r="Z86" s="33"/>
      <c r="AA86" s="33"/>
      <c r="AB86" s="33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</row>
    <row r="87" spans="1:52" s="9" customFormat="1">
      <c r="A87" s="9">
        <f t="shared" si="13"/>
        <v>6</v>
      </c>
      <c r="B87" s="10"/>
      <c r="C87" s="9" t="str">
        <f t="shared" si="14"/>
        <v>Irlandia Północna</v>
      </c>
      <c r="D87" s="9">
        <f t="shared" si="15"/>
        <v>1</v>
      </c>
      <c r="F87" s="11">
        <f t="shared" ref="F87:U87" si="21">IF($A87=F$7,"",IF($D87,0,IF(F$56,1,F39)))</f>
        <v>0</v>
      </c>
      <c r="G87" s="11">
        <f t="shared" si="21"/>
        <v>0</v>
      </c>
      <c r="H87" s="11">
        <f t="shared" si="21"/>
        <v>0</v>
      </c>
      <c r="I87" s="11">
        <f t="shared" si="21"/>
        <v>0</v>
      </c>
      <c r="J87" s="11">
        <f t="shared" si="21"/>
        <v>0</v>
      </c>
      <c r="K87" s="11" t="str">
        <f t="shared" si="21"/>
        <v/>
      </c>
      <c r="L87" s="11">
        <f t="shared" si="21"/>
        <v>0</v>
      </c>
      <c r="M87" s="11">
        <f t="shared" si="21"/>
        <v>0</v>
      </c>
      <c r="N87" s="11">
        <f t="shared" si="21"/>
        <v>0</v>
      </c>
      <c r="O87" s="11">
        <f t="shared" si="21"/>
        <v>0</v>
      </c>
      <c r="P87" s="11">
        <f t="shared" si="21"/>
        <v>0</v>
      </c>
      <c r="Q87" s="11">
        <f t="shared" si="21"/>
        <v>0</v>
      </c>
      <c r="R87" s="11">
        <f t="shared" si="21"/>
        <v>0</v>
      </c>
      <c r="S87" s="11">
        <f t="shared" si="21"/>
        <v>0</v>
      </c>
      <c r="T87" s="11">
        <f t="shared" si="21"/>
        <v>0</v>
      </c>
      <c r="U87" s="11">
        <f t="shared" si="21"/>
        <v>0</v>
      </c>
      <c r="V87" s="32"/>
      <c r="W87" s="35">
        <f t="shared" si="17"/>
        <v>6</v>
      </c>
      <c r="X87" s="33"/>
      <c r="Y87" s="33"/>
      <c r="Z87" s="33"/>
      <c r="AA87" s="33"/>
      <c r="AB87" s="33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</row>
    <row r="88" spans="1:52" s="9" customFormat="1">
      <c r="A88" s="9">
        <f t="shared" si="13"/>
        <v>7</v>
      </c>
      <c r="B88" s="10"/>
      <c r="C88" s="9" t="str">
        <f t="shared" si="14"/>
        <v>Węgry</v>
      </c>
      <c r="D88" s="9">
        <f t="shared" si="15"/>
        <v>1</v>
      </c>
      <c r="F88" s="11">
        <f t="shared" ref="F88:U88" si="22">IF($A88=F$7,"",IF($D88,0,IF(F$56,1,F40)))</f>
        <v>0</v>
      </c>
      <c r="G88" s="11">
        <f t="shared" si="22"/>
        <v>0</v>
      </c>
      <c r="H88" s="11">
        <f t="shared" si="22"/>
        <v>0</v>
      </c>
      <c r="I88" s="11">
        <f t="shared" si="22"/>
        <v>0</v>
      </c>
      <c r="J88" s="11">
        <f t="shared" si="22"/>
        <v>0</v>
      </c>
      <c r="K88" s="11">
        <f t="shared" si="22"/>
        <v>0</v>
      </c>
      <c r="L88" s="11" t="str">
        <f t="shared" si="22"/>
        <v/>
      </c>
      <c r="M88" s="11">
        <f t="shared" si="22"/>
        <v>0</v>
      </c>
      <c r="N88" s="11">
        <f t="shared" si="22"/>
        <v>0</v>
      </c>
      <c r="O88" s="11">
        <f t="shared" si="22"/>
        <v>0</v>
      </c>
      <c r="P88" s="11">
        <f t="shared" si="22"/>
        <v>0</v>
      </c>
      <c r="Q88" s="11">
        <f t="shared" si="22"/>
        <v>0</v>
      </c>
      <c r="R88" s="11">
        <f t="shared" si="22"/>
        <v>0</v>
      </c>
      <c r="S88" s="11">
        <f t="shared" si="22"/>
        <v>0</v>
      </c>
      <c r="T88" s="11">
        <f t="shared" si="22"/>
        <v>0</v>
      </c>
      <c r="U88" s="11">
        <f t="shared" si="22"/>
        <v>0</v>
      </c>
      <c r="V88" s="32"/>
      <c r="W88" s="35">
        <f t="shared" si="17"/>
        <v>7</v>
      </c>
      <c r="X88" s="33"/>
      <c r="Y88" s="33"/>
      <c r="Z88" s="33"/>
      <c r="AA88" s="33"/>
      <c r="AB88" s="33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</row>
    <row r="89" spans="1:52" s="9" customFormat="1">
      <c r="A89" s="9">
        <f t="shared" si="13"/>
        <v>8</v>
      </c>
      <c r="B89" s="10"/>
      <c r="C89" s="9" t="str">
        <f t="shared" si="14"/>
        <v>Belgia</v>
      </c>
      <c r="D89" s="9">
        <f t="shared" si="15"/>
        <v>0</v>
      </c>
      <c r="F89" s="11">
        <f t="shared" ref="F89:U89" si="23">IF($A89=F$7,"",IF($D89,0,IF(F$56,1,F41)))</f>
        <v>1</v>
      </c>
      <c r="G89" s="11">
        <f t="shared" si="23"/>
        <v>0.5</v>
      </c>
      <c r="H89" s="11">
        <f t="shared" si="23"/>
        <v>1</v>
      </c>
      <c r="I89" s="11">
        <f t="shared" si="23"/>
        <v>0.5</v>
      </c>
      <c r="J89" s="11">
        <f t="shared" si="23"/>
        <v>0.5</v>
      </c>
      <c r="K89" s="11">
        <f t="shared" si="23"/>
        <v>1</v>
      </c>
      <c r="L89" s="11">
        <f t="shared" si="23"/>
        <v>1</v>
      </c>
      <c r="M89" s="11" t="str">
        <f t="shared" si="23"/>
        <v/>
      </c>
      <c r="N89" s="11">
        <f t="shared" si="23"/>
        <v>0.5</v>
      </c>
      <c r="O89" s="11">
        <f t="shared" si="23"/>
        <v>1</v>
      </c>
      <c r="P89" s="11">
        <f t="shared" si="23"/>
        <v>0.5</v>
      </c>
      <c r="Q89" s="11">
        <f t="shared" si="23"/>
        <v>0.5</v>
      </c>
      <c r="R89" s="11">
        <f t="shared" si="23"/>
        <v>0.5</v>
      </c>
      <c r="S89" s="11">
        <f t="shared" si="23"/>
        <v>1</v>
      </c>
      <c r="T89" s="11">
        <f t="shared" si="23"/>
        <v>0.5</v>
      </c>
      <c r="U89" s="11">
        <f t="shared" si="23"/>
        <v>0.5</v>
      </c>
      <c r="V89" s="32"/>
      <c r="W89" s="35">
        <f t="shared" si="17"/>
        <v>8</v>
      </c>
      <c r="X89" s="33"/>
      <c r="Y89" s="33"/>
      <c r="Z89" s="33"/>
      <c r="AA89" s="33"/>
      <c r="AB89" s="33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</row>
    <row r="90" spans="1:52" s="9" customFormat="1">
      <c r="A90" s="9">
        <f t="shared" si="13"/>
        <v>9</v>
      </c>
      <c r="B90" s="10"/>
      <c r="C90" s="9" t="str">
        <f t="shared" si="14"/>
        <v>Niemcy</v>
      </c>
      <c r="D90" s="9">
        <f t="shared" si="15"/>
        <v>0</v>
      </c>
      <c r="F90" s="11">
        <f t="shared" ref="F90:U90" si="24">IF($A90=F$7,"",IF($D90,0,IF(F$56,1,F42)))</f>
        <v>1</v>
      </c>
      <c r="G90" s="11">
        <f t="shared" si="24"/>
        <v>0.5</v>
      </c>
      <c r="H90" s="11">
        <f t="shared" si="24"/>
        <v>1</v>
      </c>
      <c r="I90" s="11">
        <f t="shared" si="24"/>
        <v>0.5</v>
      </c>
      <c r="J90" s="11">
        <f t="shared" si="24"/>
        <v>0.5</v>
      </c>
      <c r="K90" s="11">
        <f t="shared" si="24"/>
        <v>1</v>
      </c>
      <c r="L90" s="11">
        <f t="shared" si="24"/>
        <v>1</v>
      </c>
      <c r="M90" s="11">
        <f t="shared" si="24"/>
        <v>0.5</v>
      </c>
      <c r="N90" s="11" t="str">
        <f t="shared" si="24"/>
        <v/>
      </c>
      <c r="O90" s="11">
        <f t="shared" si="24"/>
        <v>1</v>
      </c>
      <c r="P90" s="11">
        <f t="shared" si="24"/>
        <v>0.5</v>
      </c>
      <c r="Q90" s="11">
        <f t="shared" si="24"/>
        <v>0.5</v>
      </c>
      <c r="R90" s="11">
        <f t="shared" si="24"/>
        <v>0.5</v>
      </c>
      <c r="S90" s="11">
        <f t="shared" si="24"/>
        <v>1</v>
      </c>
      <c r="T90" s="11">
        <f t="shared" si="24"/>
        <v>0.5</v>
      </c>
      <c r="U90" s="11">
        <f t="shared" si="24"/>
        <v>0.5</v>
      </c>
      <c r="V90" s="32"/>
      <c r="W90" s="35">
        <f t="shared" si="17"/>
        <v>9</v>
      </c>
      <c r="X90" s="33"/>
      <c r="Y90" s="33"/>
      <c r="Z90" s="33"/>
      <c r="AA90" s="33"/>
      <c r="AB90" s="33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</row>
    <row r="91" spans="1:52" s="9" customFormat="1">
      <c r="A91" s="9">
        <f t="shared" si="13"/>
        <v>10</v>
      </c>
      <c r="B91" s="10"/>
      <c r="C91" s="9" t="str">
        <f t="shared" si="14"/>
        <v>Słowacja</v>
      </c>
      <c r="D91" s="9">
        <f t="shared" si="15"/>
        <v>1</v>
      </c>
      <c r="F91" s="11">
        <f t="shared" ref="F91:U91" si="25">IF($A91=F$7,"",IF($D91,0,IF(F$56,1,F43)))</f>
        <v>0</v>
      </c>
      <c r="G91" s="11">
        <f t="shared" si="25"/>
        <v>0</v>
      </c>
      <c r="H91" s="11">
        <f t="shared" si="25"/>
        <v>0</v>
      </c>
      <c r="I91" s="11">
        <f t="shared" si="25"/>
        <v>0</v>
      </c>
      <c r="J91" s="11">
        <f t="shared" si="25"/>
        <v>0</v>
      </c>
      <c r="K91" s="11">
        <f t="shared" si="25"/>
        <v>0</v>
      </c>
      <c r="L91" s="11">
        <f t="shared" si="25"/>
        <v>0</v>
      </c>
      <c r="M91" s="11">
        <f t="shared" si="25"/>
        <v>0</v>
      </c>
      <c r="N91" s="11">
        <f t="shared" si="25"/>
        <v>0</v>
      </c>
      <c r="O91" s="11" t="str">
        <f t="shared" si="25"/>
        <v/>
      </c>
      <c r="P91" s="11">
        <f t="shared" si="25"/>
        <v>0</v>
      </c>
      <c r="Q91" s="11">
        <f t="shared" si="25"/>
        <v>0</v>
      </c>
      <c r="R91" s="11">
        <f t="shared" si="25"/>
        <v>0</v>
      </c>
      <c r="S91" s="11">
        <f t="shared" si="25"/>
        <v>0</v>
      </c>
      <c r="T91" s="11">
        <f t="shared" si="25"/>
        <v>0</v>
      </c>
      <c r="U91" s="11">
        <f t="shared" si="25"/>
        <v>0</v>
      </c>
      <c r="V91" s="32"/>
      <c r="W91" s="35">
        <f t="shared" si="17"/>
        <v>10</v>
      </c>
      <c r="X91" s="33"/>
      <c r="Y91" s="33"/>
      <c r="Z91" s="33"/>
      <c r="AA91" s="33"/>
      <c r="AB91" s="33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</row>
    <row r="92" spans="1:52" s="9" customFormat="1">
      <c r="A92" s="9">
        <f t="shared" si="13"/>
        <v>11</v>
      </c>
      <c r="B92" s="10"/>
      <c r="C92" s="9" t="str">
        <f t="shared" si="14"/>
        <v>Włochy</v>
      </c>
      <c r="D92" s="9">
        <f t="shared" si="15"/>
        <v>0</v>
      </c>
      <c r="F92" s="11">
        <f t="shared" ref="F92:U92" si="26">IF($A92=F$7,"",IF($D92,0,IF(F$56,1,F44)))</f>
        <v>1</v>
      </c>
      <c r="G92" s="11">
        <f t="shared" si="26"/>
        <v>0.5</v>
      </c>
      <c r="H92" s="11">
        <f t="shared" si="26"/>
        <v>1</v>
      </c>
      <c r="I92" s="11">
        <f t="shared" si="26"/>
        <v>0.5</v>
      </c>
      <c r="J92" s="11">
        <f t="shared" si="26"/>
        <v>0.5</v>
      </c>
      <c r="K92" s="11">
        <f t="shared" si="26"/>
        <v>1</v>
      </c>
      <c r="L92" s="11">
        <f t="shared" si="26"/>
        <v>1</v>
      </c>
      <c r="M92" s="11">
        <f t="shared" si="26"/>
        <v>0.5</v>
      </c>
      <c r="N92" s="11">
        <f t="shared" si="26"/>
        <v>0.5</v>
      </c>
      <c r="O92" s="11">
        <f t="shared" si="26"/>
        <v>1</v>
      </c>
      <c r="P92" s="11" t="str">
        <f t="shared" si="26"/>
        <v/>
      </c>
      <c r="Q92" s="11">
        <f t="shared" si="26"/>
        <v>0.5</v>
      </c>
      <c r="R92" s="11">
        <f t="shared" si="26"/>
        <v>0.5</v>
      </c>
      <c r="S92" s="11">
        <f t="shared" si="26"/>
        <v>1</v>
      </c>
      <c r="T92" s="11">
        <f t="shared" si="26"/>
        <v>0.5</v>
      </c>
      <c r="U92" s="11">
        <f t="shared" si="26"/>
        <v>0.5</v>
      </c>
      <c r="V92" s="32"/>
      <c r="W92" s="35">
        <f t="shared" si="17"/>
        <v>11</v>
      </c>
      <c r="X92" s="33"/>
      <c r="Y92" s="33"/>
      <c r="Z92" s="33"/>
      <c r="AA92" s="33"/>
      <c r="AB92" s="33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</row>
    <row r="93" spans="1:52" s="9" customFormat="1">
      <c r="A93" s="9">
        <f t="shared" si="13"/>
        <v>12</v>
      </c>
      <c r="B93" s="10"/>
      <c r="C93" s="9" t="str">
        <f t="shared" si="14"/>
        <v>Hiszpania</v>
      </c>
      <c r="D93" s="9">
        <f t="shared" si="15"/>
        <v>0</v>
      </c>
      <c r="F93" s="11">
        <f t="shared" ref="F93:U93" si="27">IF($A93=F$7,"",IF($D93,0,IF(F$56,1,F45)))</f>
        <v>1</v>
      </c>
      <c r="G93" s="11">
        <f t="shared" si="27"/>
        <v>0.5</v>
      </c>
      <c r="H93" s="11">
        <f t="shared" si="27"/>
        <v>1</v>
      </c>
      <c r="I93" s="11">
        <f t="shared" si="27"/>
        <v>0.5</v>
      </c>
      <c r="J93" s="11">
        <f t="shared" si="27"/>
        <v>0.5</v>
      </c>
      <c r="K93" s="11">
        <f t="shared" si="27"/>
        <v>1</v>
      </c>
      <c r="L93" s="11">
        <f t="shared" si="27"/>
        <v>1</v>
      </c>
      <c r="M93" s="11">
        <f t="shared" si="27"/>
        <v>0.5</v>
      </c>
      <c r="N93" s="11">
        <f t="shared" si="27"/>
        <v>0.5</v>
      </c>
      <c r="O93" s="11">
        <f t="shared" si="27"/>
        <v>1</v>
      </c>
      <c r="P93" s="11">
        <f t="shared" si="27"/>
        <v>0.5</v>
      </c>
      <c r="Q93" s="11" t="str">
        <f t="shared" si="27"/>
        <v/>
      </c>
      <c r="R93" s="11">
        <f t="shared" si="27"/>
        <v>0.5</v>
      </c>
      <c r="S93" s="11">
        <f t="shared" si="27"/>
        <v>1</v>
      </c>
      <c r="T93" s="11">
        <f t="shared" si="27"/>
        <v>0.5</v>
      </c>
      <c r="U93" s="11">
        <f t="shared" si="27"/>
        <v>0.5</v>
      </c>
      <c r="V93" s="32"/>
      <c r="W93" s="35">
        <f t="shared" si="17"/>
        <v>12</v>
      </c>
      <c r="X93" s="33"/>
      <c r="Y93" s="33"/>
      <c r="Z93" s="33"/>
      <c r="AA93" s="33"/>
      <c r="AB93" s="33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</row>
    <row r="94" spans="1:52" s="9" customFormat="1">
      <c r="A94" s="9">
        <f t="shared" si="13"/>
        <v>13</v>
      </c>
      <c r="B94" s="10"/>
      <c r="C94" s="9" t="str">
        <f t="shared" si="14"/>
        <v>Francja</v>
      </c>
      <c r="D94" s="9">
        <f t="shared" si="15"/>
        <v>0</v>
      </c>
      <c r="F94" s="11">
        <f t="shared" ref="F94:U94" si="28">IF($A94=F$7,"",IF($D94,0,IF(F$56,1,F46)))</f>
        <v>1</v>
      </c>
      <c r="G94" s="11">
        <f t="shared" si="28"/>
        <v>0.5</v>
      </c>
      <c r="H94" s="11">
        <f t="shared" si="28"/>
        <v>1</v>
      </c>
      <c r="I94" s="11">
        <f t="shared" si="28"/>
        <v>0.5</v>
      </c>
      <c r="J94" s="11">
        <f t="shared" si="28"/>
        <v>0.5</v>
      </c>
      <c r="K94" s="11">
        <f t="shared" si="28"/>
        <v>1</v>
      </c>
      <c r="L94" s="11">
        <f t="shared" si="28"/>
        <v>1</v>
      </c>
      <c r="M94" s="11">
        <f t="shared" si="28"/>
        <v>0.5</v>
      </c>
      <c r="N94" s="11">
        <f t="shared" si="28"/>
        <v>0.5</v>
      </c>
      <c r="O94" s="11">
        <f t="shared" si="28"/>
        <v>1</v>
      </c>
      <c r="P94" s="11">
        <f t="shared" si="28"/>
        <v>0.5</v>
      </c>
      <c r="Q94" s="11">
        <f t="shared" si="28"/>
        <v>0.5</v>
      </c>
      <c r="R94" s="11" t="str">
        <f t="shared" si="28"/>
        <v/>
      </c>
      <c r="S94" s="11">
        <f t="shared" si="28"/>
        <v>1</v>
      </c>
      <c r="T94" s="11">
        <f t="shared" si="28"/>
        <v>0.5</v>
      </c>
      <c r="U94" s="11">
        <f t="shared" si="28"/>
        <v>0.5</v>
      </c>
      <c r="V94" s="32"/>
      <c r="W94" s="35">
        <f t="shared" si="17"/>
        <v>13</v>
      </c>
      <c r="X94" s="33"/>
      <c r="Y94" s="33"/>
      <c r="Z94" s="33"/>
      <c r="AA94" s="33"/>
      <c r="AB94" s="33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</row>
    <row r="95" spans="1:52" s="9" customFormat="1">
      <c r="A95" s="9">
        <f t="shared" si="13"/>
        <v>14</v>
      </c>
      <c r="B95" s="10"/>
      <c r="C95" s="9" t="str">
        <f t="shared" si="14"/>
        <v>Irlandia</v>
      </c>
      <c r="D95" s="9">
        <f t="shared" si="15"/>
        <v>1</v>
      </c>
      <c r="F95" s="11">
        <f t="shared" ref="F95:U95" si="29">IF($A95=F$7,"",IF($D95,0,IF(F$56,1,F47)))</f>
        <v>0</v>
      </c>
      <c r="G95" s="11">
        <f t="shared" si="29"/>
        <v>0</v>
      </c>
      <c r="H95" s="11">
        <f t="shared" si="29"/>
        <v>0</v>
      </c>
      <c r="I95" s="11">
        <f t="shared" si="29"/>
        <v>0</v>
      </c>
      <c r="J95" s="11">
        <f t="shared" si="29"/>
        <v>0</v>
      </c>
      <c r="K95" s="11">
        <f t="shared" si="29"/>
        <v>0</v>
      </c>
      <c r="L95" s="11">
        <f t="shared" si="29"/>
        <v>0</v>
      </c>
      <c r="M95" s="11">
        <f t="shared" si="29"/>
        <v>0</v>
      </c>
      <c r="N95" s="11">
        <f t="shared" si="29"/>
        <v>0</v>
      </c>
      <c r="O95" s="11">
        <f t="shared" si="29"/>
        <v>0</v>
      </c>
      <c r="P95" s="11">
        <f t="shared" si="29"/>
        <v>0</v>
      </c>
      <c r="Q95" s="11">
        <f t="shared" si="29"/>
        <v>0</v>
      </c>
      <c r="R95" s="11">
        <f t="shared" si="29"/>
        <v>0</v>
      </c>
      <c r="S95" s="11" t="str">
        <f t="shared" si="29"/>
        <v/>
      </c>
      <c r="T95" s="11">
        <f t="shared" si="29"/>
        <v>0</v>
      </c>
      <c r="U95" s="11">
        <f t="shared" si="29"/>
        <v>0</v>
      </c>
      <c r="V95" s="32"/>
      <c r="W95" s="35">
        <f t="shared" si="17"/>
        <v>14</v>
      </c>
      <c r="X95" s="33"/>
      <c r="Y95" s="33"/>
      <c r="Z95" s="33"/>
      <c r="AA95" s="33"/>
      <c r="AB95" s="33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</row>
    <row r="96" spans="1:52" s="9" customFormat="1">
      <c r="A96" s="9">
        <f t="shared" si="13"/>
        <v>15</v>
      </c>
      <c r="B96" s="10"/>
      <c r="C96" s="9" t="str">
        <f t="shared" si="14"/>
        <v>Anglia</v>
      </c>
      <c r="D96" s="9">
        <f t="shared" si="15"/>
        <v>0</v>
      </c>
      <c r="F96" s="11">
        <f t="shared" ref="F96:U96" si="30">IF($A96=F$7,"",IF($D96,0,IF(F$56,1,F48)))</f>
        <v>1</v>
      </c>
      <c r="G96" s="11">
        <f t="shared" si="30"/>
        <v>0.5</v>
      </c>
      <c r="H96" s="11">
        <f t="shared" si="30"/>
        <v>1</v>
      </c>
      <c r="I96" s="11">
        <f t="shared" si="30"/>
        <v>0.5</v>
      </c>
      <c r="J96" s="11">
        <f t="shared" si="30"/>
        <v>0.5</v>
      </c>
      <c r="K96" s="11">
        <f t="shared" si="30"/>
        <v>1</v>
      </c>
      <c r="L96" s="11">
        <f t="shared" si="30"/>
        <v>1</v>
      </c>
      <c r="M96" s="11">
        <f t="shared" si="30"/>
        <v>0.5</v>
      </c>
      <c r="N96" s="11">
        <f t="shared" si="30"/>
        <v>0.5</v>
      </c>
      <c r="O96" s="11">
        <f t="shared" si="30"/>
        <v>1</v>
      </c>
      <c r="P96" s="11">
        <f t="shared" si="30"/>
        <v>0.5</v>
      </c>
      <c r="Q96" s="11">
        <f t="shared" si="30"/>
        <v>0.5</v>
      </c>
      <c r="R96" s="11">
        <f t="shared" si="30"/>
        <v>0.5</v>
      </c>
      <c r="S96" s="11">
        <f t="shared" si="30"/>
        <v>1</v>
      </c>
      <c r="T96" s="11" t="str">
        <f t="shared" si="30"/>
        <v/>
      </c>
      <c r="U96" s="11">
        <f t="shared" si="30"/>
        <v>0.6</v>
      </c>
      <c r="V96" s="32"/>
      <c r="W96" s="35">
        <f t="shared" si="17"/>
        <v>15</v>
      </c>
      <c r="X96" s="33"/>
      <c r="Y96" s="33"/>
      <c r="Z96" s="33"/>
      <c r="AA96" s="33"/>
      <c r="AB96" s="33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</row>
    <row r="97" spans="1:52" s="9" customFormat="1">
      <c r="A97" s="9">
        <f t="shared" si="13"/>
        <v>16</v>
      </c>
      <c r="B97" s="10"/>
      <c r="C97" s="9" t="str">
        <f t="shared" si="14"/>
        <v>Islandia</v>
      </c>
      <c r="D97" s="9">
        <f t="shared" si="15"/>
        <v>0</v>
      </c>
      <c r="F97" s="11">
        <f t="shared" ref="F97:U97" si="31">IF($A97=F$7,"",IF($D97,0,IF(F$56,1,F49)))</f>
        <v>1</v>
      </c>
      <c r="G97" s="11">
        <f t="shared" si="31"/>
        <v>0.5</v>
      </c>
      <c r="H97" s="11">
        <f t="shared" si="31"/>
        <v>1</v>
      </c>
      <c r="I97" s="11">
        <f t="shared" si="31"/>
        <v>0.5</v>
      </c>
      <c r="J97" s="11">
        <f t="shared" si="31"/>
        <v>0.5</v>
      </c>
      <c r="K97" s="11">
        <f t="shared" si="31"/>
        <v>1</v>
      </c>
      <c r="L97" s="11">
        <f t="shared" si="31"/>
        <v>1</v>
      </c>
      <c r="M97" s="11">
        <f t="shared" si="31"/>
        <v>0.5</v>
      </c>
      <c r="N97" s="11">
        <f t="shared" si="31"/>
        <v>0.5</v>
      </c>
      <c r="O97" s="11">
        <f t="shared" si="31"/>
        <v>1</v>
      </c>
      <c r="P97" s="11">
        <f t="shared" si="31"/>
        <v>0.5</v>
      </c>
      <c r="Q97" s="11">
        <f t="shared" si="31"/>
        <v>0.5</v>
      </c>
      <c r="R97" s="11">
        <f t="shared" si="31"/>
        <v>0.5</v>
      </c>
      <c r="S97" s="11">
        <f t="shared" si="31"/>
        <v>1</v>
      </c>
      <c r="T97" s="11">
        <f t="shared" si="31"/>
        <v>0.4</v>
      </c>
      <c r="U97" s="11" t="str">
        <f t="shared" si="31"/>
        <v/>
      </c>
      <c r="V97" s="32"/>
      <c r="W97" s="35">
        <f t="shared" si="17"/>
        <v>16</v>
      </c>
      <c r="X97" s="33"/>
      <c r="Y97" s="33"/>
      <c r="Z97" s="33"/>
      <c r="AA97" s="33"/>
      <c r="AB97" s="33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</row>
  </sheetData>
  <conditionalFormatting sqref="F10:U25">
    <cfRule type="expression" dxfId="0" priority="1">
      <formula>F58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73"/>
  <sheetViews>
    <sheetView showGridLines="0" workbookViewId="0">
      <pane ySplit="12" topLeftCell="A13" activePane="bottomLeft" state="frozen"/>
      <selection activeCell="L14" sqref="L14"/>
      <selection pane="bottomLeft" sqref="A1:A1048576"/>
    </sheetView>
  </sheetViews>
  <sheetFormatPr defaultRowHeight="15"/>
  <cols>
    <col min="1" max="5" width="4.7109375" style="3" customWidth="1"/>
    <col min="6" max="7" width="5.7109375" style="3" customWidth="1"/>
    <col min="8" max="8" width="7.7109375" style="3" customWidth="1"/>
    <col min="9" max="9" width="3.7109375" style="3" customWidth="1"/>
    <col min="10" max="11" width="4.7109375" style="3" customWidth="1"/>
    <col min="12" max="12" width="4.7109375" style="14" customWidth="1"/>
    <col min="13" max="13" width="7.7109375" style="3" customWidth="1"/>
    <col min="14" max="15" width="5.7109375" style="3" customWidth="1"/>
    <col min="16" max="16" width="7.7109375" style="3" customWidth="1"/>
    <col min="17" max="17" width="3.7109375" style="3" customWidth="1"/>
    <col min="18" max="18" width="7.7109375" style="3" customWidth="1"/>
    <col min="19" max="19" width="3.7109375" style="3" customWidth="1"/>
    <col min="20" max="21" width="4.7109375" style="3" customWidth="1"/>
    <col min="22" max="22" width="4.7109375" style="14" customWidth="1"/>
    <col min="23" max="23" width="7.7109375" style="3" customWidth="1"/>
    <col min="24" max="25" width="5.7109375" style="3" customWidth="1"/>
    <col min="26" max="26" width="7.7109375" style="3" customWidth="1"/>
    <col min="27" max="27" width="3.7109375" style="3" customWidth="1"/>
    <col min="28" max="28" width="7.7109375" style="3" customWidth="1"/>
    <col min="29" max="29" width="3.7109375" style="3" customWidth="1"/>
    <col min="30" max="31" width="4.7109375" style="3" customWidth="1"/>
    <col min="32" max="32" width="4.7109375" style="14" customWidth="1"/>
    <col min="33" max="33" width="7.7109375" style="3" customWidth="1"/>
    <col min="34" max="35" width="5.7109375" style="3" customWidth="1"/>
    <col min="36" max="36" width="7.7109375" style="3" customWidth="1"/>
    <col min="37" max="37" width="3.7109375" style="3" customWidth="1"/>
    <col min="38" max="38" width="7.7109375" style="3" customWidth="1"/>
    <col min="39" max="39" width="3.7109375" style="3" customWidth="1"/>
    <col min="40" max="40" width="8.7109375" style="14" customWidth="1"/>
    <col min="41" max="41" width="9.140625" style="3"/>
    <col min="42" max="42" width="3.42578125" style="3" customWidth="1"/>
    <col min="43" max="16384" width="9.140625" style="3"/>
  </cols>
  <sheetData>
    <row r="1" spans="1:42">
      <c r="L1" s="3"/>
      <c r="V1" s="3"/>
      <c r="AF1" s="3"/>
      <c r="AN1" s="3"/>
    </row>
    <row r="2" spans="1:42">
      <c r="L2" s="3"/>
      <c r="V2" s="3"/>
      <c r="AF2" s="3"/>
      <c r="AN2" s="3"/>
    </row>
    <row r="3" spans="1:42">
      <c r="L3" s="3"/>
      <c r="V3" s="3"/>
      <c r="AF3" s="3"/>
      <c r="AN3" s="3"/>
    </row>
    <row r="4" spans="1:42">
      <c r="L4" s="3"/>
      <c r="V4" s="3"/>
      <c r="AF4" s="3"/>
      <c r="AN4" s="3"/>
    </row>
    <row r="5" spans="1:42">
      <c r="L5" s="3"/>
      <c r="V5" s="3"/>
      <c r="AF5" s="3"/>
      <c r="AN5" s="3"/>
    </row>
    <row r="6" spans="1:42">
      <c r="L6" s="3"/>
      <c r="V6" s="3"/>
      <c r="AB6" s="16"/>
      <c r="AF6" s="3"/>
      <c r="AN6" s="3"/>
    </row>
    <row r="7" spans="1:42">
      <c r="F7" s="16"/>
      <c r="G7" s="16"/>
      <c r="H7" s="18" t="s">
        <v>35</v>
      </c>
      <c r="I7" s="15"/>
      <c r="L7" s="17"/>
      <c r="M7" s="16"/>
      <c r="N7" s="16"/>
      <c r="O7" s="16"/>
      <c r="P7" s="16"/>
      <c r="R7" s="19" t="s">
        <v>35</v>
      </c>
      <c r="S7" s="15"/>
      <c r="V7" s="17"/>
      <c r="W7" s="16"/>
      <c r="X7" s="16"/>
      <c r="Y7" s="16"/>
      <c r="Z7" s="16"/>
      <c r="AB7" s="19" t="s">
        <v>35</v>
      </c>
      <c r="AC7" s="15"/>
      <c r="AF7" s="17"/>
      <c r="AH7" s="16"/>
      <c r="AI7" s="16"/>
      <c r="AL7" s="18" t="s">
        <v>35</v>
      </c>
      <c r="AM7" s="15"/>
    </row>
    <row r="8" spans="1:42">
      <c r="F8" s="31"/>
      <c r="G8" s="31"/>
      <c r="H8" s="18" t="s">
        <v>36</v>
      </c>
      <c r="I8" s="15"/>
      <c r="L8" s="17"/>
      <c r="M8" s="31" t="s">
        <v>35</v>
      </c>
      <c r="N8" s="31"/>
      <c r="O8" s="31"/>
      <c r="P8" s="16"/>
      <c r="R8" s="19" t="s">
        <v>36</v>
      </c>
      <c r="S8" s="15"/>
      <c r="V8" s="17"/>
      <c r="W8" s="31" t="s">
        <v>35</v>
      </c>
      <c r="X8" s="31"/>
      <c r="Y8" s="31"/>
      <c r="Z8" s="16"/>
      <c r="AB8" s="19" t="s">
        <v>36</v>
      </c>
      <c r="AC8" s="15"/>
      <c r="AF8" s="17"/>
      <c r="AG8" s="31" t="s">
        <v>35</v>
      </c>
      <c r="AH8" s="31"/>
      <c r="AI8" s="31"/>
      <c r="AL8" s="18" t="s">
        <v>37</v>
      </c>
      <c r="AM8" s="15"/>
    </row>
    <row r="9" spans="1:42">
      <c r="F9" s="16"/>
      <c r="G9" s="16"/>
      <c r="H9" s="18" t="s">
        <v>38</v>
      </c>
      <c r="I9" s="15"/>
      <c r="L9" s="17"/>
      <c r="M9" s="16" t="s">
        <v>44</v>
      </c>
      <c r="N9" s="16"/>
      <c r="O9" s="16"/>
      <c r="P9" s="16"/>
      <c r="R9" s="19" t="s">
        <v>39</v>
      </c>
      <c r="S9" s="15"/>
      <c r="V9" s="17"/>
      <c r="W9" s="16" t="s">
        <v>44</v>
      </c>
      <c r="X9" s="16"/>
      <c r="Y9" s="16"/>
      <c r="Z9" s="16"/>
      <c r="AB9" s="19" t="s">
        <v>40</v>
      </c>
      <c r="AC9" s="15"/>
      <c r="AF9" s="17"/>
      <c r="AG9" s="16" t="s">
        <v>44</v>
      </c>
      <c r="AH9" s="16"/>
      <c r="AI9" s="16"/>
      <c r="AL9" s="18" t="s">
        <v>40</v>
      </c>
      <c r="AM9" s="15"/>
    </row>
    <row r="10" spans="1:42">
      <c r="F10" s="16"/>
      <c r="G10" s="21" t="s">
        <v>51</v>
      </c>
      <c r="I10" s="15"/>
      <c r="L10" s="17"/>
      <c r="M10" s="16"/>
      <c r="N10" s="16"/>
      <c r="O10" s="21" t="s">
        <v>51</v>
      </c>
      <c r="P10" s="16"/>
      <c r="S10" s="15"/>
      <c r="T10" s="3" t="s">
        <v>41</v>
      </c>
      <c r="V10" s="17"/>
      <c r="W10" s="16"/>
      <c r="X10" s="16"/>
      <c r="Y10" s="21" t="s">
        <v>51</v>
      </c>
      <c r="Z10" s="16"/>
      <c r="AC10" s="15"/>
      <c r="AD10" s="3" t="s">
        <v>41</v>
      </c>
      <c r="AF10" s="17"/>
      <c r="AG10" s="16"/>
      <c r="AH10" s="16"/>
      <c r="AI10" s="21" t="s">
        <v>51</v>
      </c>
      <c r="AM10" s="15"/>
      <c r="AN10" s="20" t="s">
        <v>46</v>
      </c>
    </row>
    <row r="11" spans="1:42">
      <c r="B11" s="3" t="s">
        <v>41</v>
      </c>
      <c r="F11" s="20" t="s">
        <v>8</v>
      </c>
      <c r="G11" s="20" t="s">
        <v>50</v>
      </c>
      <c r="I11" s="15"/>
      <c r="J11" s="3" t="s">
        <v>41</v>
      </c>
      <c r="L11" s="20" t="s">
        <v>8</v>
      </c>
      <c r="M11" s="16"/>
      <c r="N11" s="20" t="s">
        <v>8</v>
      </c>
      <c r="O11" s="20" t="s">
        <v>50</v>
      </c>
      <c r="P11" s="16"/>
      <c r="R11" s="16"/>
      <c r="S11" s="15"/>
      <c r="V11" s="20" t="s">
        <v>8</v>
      </c>
      <c r="W11" s="16"/>
      <c r="X11" s="20" t="s">
        <v>8</v>
      </c>
      <c r="Y11" s="20" t="s">
        <v>50</v>
      </c>
      <c r="Z11" s="16"/>
      <c r="AB11" s="16"/>
      <c r="AC11" s="15"/>
      <c r="AF11" s="20" t="s">
        <v>8</v>
      </c>
      <c r="AH11" s="20" t="s">
        <v>8</v>
      </c>
      <c r="AI11" s="20" t="s">
        <v>50</v>
      </c>
      <c r="AM11" s="15"/>
      <c r="AN11" s="20" t="s">
        <v>45</v>
      </c>
    </row>
    <row r="12" spans="1:42">
      <c r="F12" s="17"/>
      <c r="G12" s="17"/>
      <c r="I12" s="15"/>
      <c r="L12" s="17"/>
      <c r="M12" s="16"/>
      <c r="N12" s="17"/>
      <c r="O12" s="17"/>
      <c r="P12" s="16"/>
      <c r="R12" s="16"/>
      <c r="S12" s="15"/>
      <c r="V12" s="17"/>
      <c r="W12" s="16"/>
      <c r="X12" s="17"/>
      <c r="Y12" s="17"/>
      <c r="Z12" s="16"/>
      <c r="AB12" s="16"/>
      <c r="AC12" s="15"/>
      <c r="AF12" s="17"/>
      <c r="AH12" s="17"/>
      <c r="AI12" s="17"/>
      <c r="AM12" s="15"/>
    </row>
    <row r="13" spans="1:42">
      <c r="A13" s="22"/>
      <c r="B13" s="22"/>
      <c r="C13" s="22"/>
      <c r="D13" s="22"/>
      <c r="E13" s="22"/>
      <c r="F13" s="23"/>
      <c r="G13" s="23"/>
      <c r="H13" s="22"/>
      <c r="I13" s="24"/>
      <c r="J13" s="22"/>
      <c r="K13" s="22"/>
      <c r="L13" s="23"/>
      <c r="M13" s="22"/>
      <c r="N13" s="23"/>
      <c r="O13" s="23"/>
      <c r="P13" s="22"/>
      <c r="Q13" s="22"/>
      <c r="R13" s="22"/>
      <c r="S13" s="24"/>
      <c r="T13" s="22"/>
      <c r="U13" s="22"/>
      <c r="V13" s="23"/>
      <c r="W13" s="22"/>
      <c r="X13" s="23"/>
      <c r="Y13" s="23"/>
      <c r="Z13" s="22"/>
      <c r="AA13" s="22"/>
      <c r="AB13" s="22"/>
      <c r="AC13" s="24"/>
      <c r="AD13" s="22"/>
      <c r="AE13" s="22"/>
      <c r="AF13" s="23"/>
      <c r="AG13" s="22"/>
      <c r="AH13" s="23"/>
      <c r="AI13" s="23"/>
      <c r="AJ13" s="22"/>
      <c r="AK13" s="22"/>
      <c r="AL13" s="22"/>
      <c r="AM13" s="24"/>
      <c r="AN13" s="23"/>
      <c r="AO13" s="22"/>
      <c r="AP13" s="22"/>
    </row>
    <row r="14" spans="1:42">
      <c r="A14" s="16"/>
      <c r="B14" s="16">
        <f t="shared" ref="B14:B74" si="0">1+B4</f>
        <v>1</v>
      </c>
      <c r="C14" s="16">
        <f t="shared" ref="C14:C74" si="1">_xlfn.BITXOR(B14-1,1)+1</f>
        <v>2</v>
      </c>
      <c r="D14" s="16"/>
      <c r="E14" s="16"/>
      <c r="F14" s="25">
        <f>MATCH(B14,Prawdopodobieństwo!$W:$W,0)</f>
        <v>82</v>
      </c>
      <c r="G14" s="25">
        <f>MATCH(C14,Prawdopodobieństwo!$7:$7,0)</f>
        <v>7</v>
      </c>
      <c r="H14" s="37">
        <f>INDEX(Prawdopodobieństwo!$1:$1048576,F14,G14)</f>
        <v>0</v>
      </c>
      <c r="I14" s="15"/>
      <c r="J14" s="16">
        <f t="shared" ref="J14:J15" si="2">IF($B14,$B14,J13)</f>
        <v>1</v>
      </c>
      <c r="K14" s="16">
        <f t="shared" ref="K14:K74" si="3">_xlfn.BITXOR(J14-1,2)+1</f>
        <v>3</v>
      </c>
      <c r="L14" s="25">
        <f t="shared" ref="L14:L75" si="4">MATCH(K14,$B:$B,0)</f>
        <v>34</v>
      </c>
      <c r="M14" s="38">
        <f t="shared" ref="M14:M15" si="5">INDEX(H:H,L14)</f>
        <v>0</v>
      </c>
      <c r="N14" s="25">
        <f>MATCH(J14,Prawdopodobieństwo!$W:$W,0)</f>
        <v>82</v>
      </c>
      <c r="O14" s="25">
        <f>MATCH(K14,Prawdopodobieństwo!$7:$7,0)</f>
        <v>8</v>
      </c>
      <c r="P14" s="37">
        <f>INDEX(Prawdopodobieństwo!$1:$1048576,N14,O14)</f>
        <v>0</v>
      </c>
      <c r="Q14" s="16"/>
      <c r="R14" s="39">
        <f>(1-SUM(M14:M22)+SUMPRODUCT(P14:P22,M14:M22))*H14</f>
        <v>0</v>
      </c>
      <c r="S14" s="15"/>
      <c r="T14" s="16">
        <f t="shared" ref="T14:T77" si="6">IF($B14,$B14,T13)</f>
        <v>1</v>
      </c>
      <c r="U14" s="16">
        <f t="shared" ref="U14:U74" si="7">_xlfn.BITXOR(T14-1,4)+1</f>
        <v>5</v>
      </c>
      <c r="V14" s="25">
        <f t="shared" ref="V14:V77" si="8">MATCH(U14,$B:$B,0)</f>
        <v>54</v>
      </c>
      <c r="W14" s="38">
        <f t="shared" ref="W14:W17" si="9">INDEX(R:R,V14)</f>
        <v>0.5</v>
      </c>
      <c r="X14" s="25">
        <f>MATCH(T14,Prawdopodobieństwo!$W:$W,0)</f>
        <v>82</v>
      </c>
      <c r="Y14" s="25">
        <f>MATCH(U14,Prawdopodobieństwo!$7:$7,0)</f>
        <v>10</v>
      </c>
      <c r="Z14" s="37">
        <f>INDEX(Prawdopodobieństwo!$1:$1048576,X14,Y14)</f>
        <v>0</v>
      </c>
      <c r="AA14" s="16"/>
      <c r="AB14" s="39">
        <f>(1-SUM(W14:W22)+SUMPRODUCT(Z14:Z22,W14:W22))*R14</f>
        <v>0</v>
      </c>
      <c r="AC14" s="15"/>
      <c r="AD14" s="16">
        <f t="shared" ref="AD14:AD77" si="10">IF($B14,$B14,AD13)</f>
        <v>1</v>
      </c>
      <c r="AE14" s="16">
        <f t="shared" ref="AE14:AE74" si="11">_xlfn.BITXOR(AD14-1,8)+1</f>
        <v>9</v>
      </c>
      <c r="AF14" s="25">
        <f t="shared" ref="AF14:AF77" si="12">MATCH(AE14,$B:$B,0)</f>
        <v>94</v>
      </c>
      <c r="AG14" s="38">
        <f t="shared" ref="AG14:AG21" si="13">INDEX(AB:AB,AF14)</f>
        <v>0.25</v>
      </c>
      <c r="AH14" s="25">
        <f>MATCH(AD14,Prawdopodobieństwo!$W:$W,0)</f>
        <v>82</v>
      </c>
      <c r="AI14" s="25">
        <f>MATCH(AE14,Prawdopodobieństwo!$7:$7,0)</f>
        <v>14</v>
      </c>
      <c r="AJ14" s="37">
        <f>INDEX(Prawdopodobieństwo!$1:$1048576,AH14,AI14)</f>
        <v>0</v>
      </c>
      <c r="AK14" s="16"/>
      <c r="AL14" s="39">
        <f>(1-SUM(AG14:AG22)+SUMPRODUCT(AJ14:AJ22,AG14:AG22))*AB14</f>
        <v>0</v>
      </c>
      <c r="AM14" s="15"/>
      <c r="AN14" s="25">
        <f>MATCH(B14,Mecze!A:A,0)</f>
        <v>13</v>
      </c>
      <c r="AO14" s="16" t="str">
        <f>INDEX(Mecze!D:D,AN14)</f>
        <v>Szwajcaria</v>
      </c>
      <c r="AP14" s="16"/>
    </row>
    <row r="15" spans="1:42">
      <c r="A15" s="16"/>
      <c r="B15" s="16"/>
      <c r="C15" s="16"/>
      <c r="D15" s="16"/>
      <c r="E15" s="16"/>
      <c r="F15" s="16"/>
      <c r="G15" s="16"/>
      <c r="H15" s="16"/>
      <c r="I15" s="15"/>
      <c r="J15" s="16">
        <f t="shared" si="2"/>
        <v>1</v>
      </c>
      <c r="K15" s="16">
        <f t="shared" ref="K15:K75" si="14">_xlfn.BITXOR(J15-1,3)+1</f>
        <v>4</v>
      </c>
      <c r="L15" s="25">
        <f t="shared" si="4"/>
        <v>44</v>
      </c>
      <c r="M15" s="38">
        <f t="shared" si="5"/>
        <v>1</v>
      </c>
      <c r="N15" s="25">
        <f>MATCH(J15,Prawdopodobieństwo!$W:$W,0)</f>
        <v>82</v>
      </c>
      <c r="O15" s="25">
        <f>MATCH(K15,Prawdopodobieństwo!$7:$7,0)</f>
        <v>9</v>
      </c>
      <c r="P15" s="37">
        <f>INDEX(Prawdopodobieństwo!$1:$1048576,N15,O15)</f>
        <v>0</v>
      </c>
      <c r="Q15" s="16"/>
      <c r="R15" s="16"/>
      <c r="S15" s="15"/>
      <c r="T15" s="16">
        <f t="shared" si="6"/>
        <v>1</v>
      </c>
      <c r="U15" s="16">
        <f t="shared" ref="U15:U75" si="15">_xlfn.BITXOR(T15-1,5)+1</f>
        <v>6</v>
      </c>
      <c r="V15" s="25">
        <f t="shared" si="8"/>
        <v>64</v>
      </c>
      <c r="W15" s="38">
        <f t="shared" si="9"/>
        <v>0</v>
      </c>
      <c r="X15" s="25">
        <f>MATCH(T15,Prawdopodobieństwo!$W:$W,0)</f>
        <v>82</v>
      </c>
      <c r="Y15" s="25">
        <f>MATCH(U15,Prawdopodobieństwo!$7:$7,0)</f>
        <v>11</v>
      </c>
      <c r="Z15" s="37">
        <f>INDEX(Prawdopodobieństwo!$1:$1048576,X15,Y15)</f>
        <v>0</v>
      </c>
      <c r="AA15" s="16"/>
      <c r="AB15" s="16"/>
      <c r="AC15" s="15"/>
      <c r="AD15" s="16">
        <f t="shared" si="10"/>
        <v>1</v>
      </c>
      <c r="AE15" s="16">
        <f t="shared" ref="AE15:AE75" si="16">_xlfn.BITXOR(AD15-1,9)+1</f>
        <v>10</v>
      </c>
      <c r="AF15" s="25">
        <f t="shared" si="12"/>
        <v>104</v>
      </c>
      <c r="AG15" s="38">
        <f t="shared" si="13"/>
        <v>0</v>
      </c>
      <c r="AH15" s="25">
        <f>MATCH(AD15,Prawdopodobieństwo!$W:$W,0)</f>
        <v>82</v>
      </c>
      <c r="AI15" s="25">
        <f>MATCH(AE15,Prawdopodobieństwo!$7:$7,0)</f>
        <v>15</v>
      </c>
      <c r="AJ15" s="37">
        <f>INDEX(Prawdopodobieństwo!$1:$1048576,AH15,AI15)</f>
        <v>0</v>
      </c>
      <c r="AK15" s="16"/>
      <c r="AL15" s="16"/>
      <c r="AM15" s="15"/>
      <c r="AN15" s="17"/>
      <c r="AO15" s="16"/>
      <c r="AP15" s="16"/>
    </row>
    <row r="16" spans="1:42">
      <c r="A16" s="16"/>
      <c r="B16" s="16"/>
      <c r="C16" s="16"/>
      <c r="D16" s="16"/>
      <c r="E16" s="16"/>
      <c r="F16" s="16"/>
      <c r="G16" s="16"/>
      <c r="H16" s="16"/>
      <c r="I16" s="15"/>
      <c r="J16" s="16"/>
      <c r="K16" s="16"/>
      <c r="L16" s="17"/>
      <c r="M16" s="16"/>
      <c r="N16" s="16"/>
      <c r="O16" s="16"/>
      <c r="P16" s="16"/>
      <c r="Q16" s="16"/>
      <c r="R16" s="16"/>
      <c r="S16" s="15"/>
      <c r="T16" s="16">
        <f t="shared" si="6"/>
        <v>1</v>
      </c>
      <c r="U16" s="16">
        <f t="shared" ref="U16:U76" si="17">_xlfn.BITXOR(T16-1,6)+1</f>
        <v>7</v>
      </c>
      <c r="V16" s="25">
        <f t="shared" si="8"/>
        <v>74</v>
      </c>
      <c r="W16" s="38">
        <f t="shared" si="9"/>
        <v>0</v>
      </c>
      <c r="X16" s="25">
        <f>MATCH(T16,Prawdopodobieństwo!$W:$W,0)</f>
        <v>82</v>
      </c>
      <c r="Y16" s="25">
        <f>MATCH(U16,Prawdopodobieństwo!$7:$7,0)</f>
        <v>12</v>
      </c>
      <c r="Z16" s="37">
        <f>INDEX(Prawdopodobieństwo!$1:$1048576,X16,Y16)</f>
        <v>0</v>
      </c>
      <c r="AA16" s="16"/>
      <c r="AB16" s="16"/>
      <c r="AC16" s="15"/>
      <c r="AD16" s="16">
        <f t="shared" si="10"/>
        <v>1</v>
      </c>
      <c r="AE16" s="16">
        <f t="shared" ref="AE16:AE76" si="18">_xlfn.BITXOR(AD16-1,10)+1</f>
        <v>11</v>
      </c>
      <c r="AF16" s="25">
        <f t="shared" si="12"/>
        <v>114</v>
      </c>
      <c r="AG16" s="38">
        <f t="shared" si="13"/>
        <v>0.125</v>
      </c>
      <c r="AH16" s="25">
        <f>MATCH(AD16,Prawdopodobieństwo!$W:$W,0)</f>
        <v>82</v>
      </c>
      <c r="AI16" s="25">
        <f>MATCH(AE16,Prawdopodobieństwo!$7:$7,0)</f>
        <v>16</v>
      </c>
      <c r="AJ16" s="37">
        <f>INDEX(Prawdopodobieństwo!$1:$1048576,AH16,AI16)</f>
        <v>0</v>
      </c>
      <c r="AK16" s="16"/>
      <c r="AL16" s="16"/>
      <c r="AM16" s="15"/>
      <c r="AN16" s="17"/>
      <c r="AO16" s="16"/>
      <c r="AP16" s="16"/>
    </row>
    <row r="17" spans="1:42">
      <c r="A17" s="16"/>
      <c r="B17" s="16"/>
      <c r="C17" s="16"/>
      <c r="D17" s="16"/>
      <c r="E17" s="16"/>
      <c r="F17" s="16"/>
      <c r="G17" s="16"/>
      <c r="H17" s="16"/>
      <c r="I17" s="15"/>
      <c r="J17" s="16"/>
      <c r="K17" s="16"/>
      <c r="L17" s="17"/>
      <c r="M17" s="16"/>
      <c r="N17" s="16"/>
      <c r="O17" s="16"/>
      <c r="P17" s="16"/>
      <c r="Q17" s="16"/>
      <c r="R17" s="16"/>
      <c r="S17" s="15"/>
      <c r="T17" s="16">
        <f t="shared" si="6"/>
        <v>1</v>
      </c>
      <c r="U17" s="16">
        <f t="shared" ref="U17:U77" si="19">_xlfn.BITXOR(T17-1,7)+1</f>
        <v>8</v>
      </c>
      <c r="V17" s="25">
        <f t="shared" si="8"/>
        <v>84</v>
      </c>
      <c r="W17" s="38">
        <f t="shared" si="9"/>
        <v>0.5</v>
      </c>
      <c r="X17" s="25">
        <f>MATCH(T17,Prawdopodobieństwo!$W:$W,0)</f>
        <v>82</v>
      </c>
      <c r="Y17" s="25">
        <f>MATCH(U17,Prawdopodobieństwo!$7:$7,0)</f>
        <v>13</v>
      </c>
      <c r="Z17" s="37">
        <f>INDEX(Prawdopodobieństwo!$1:$1048576,X17,Y17)</f>
        <v>0</v>
      </c>
      <c r="AA17" s="16"/>
      <c r="AB17" s="16"/>
      <c r="AC17" s="15"/>
      <c r="AD17" s="16">
        <f t="shared" si="10"/>
        <v>1</v>
      </c>
      <c r="AE17" s="16">
        <f t="shared" ref="AE17:AE77" si="20">_xlfn.BITXOR(AD17-1,11)+1</f>
        <v>12</v>
      </c>
      <c r="AF17" s="25">
        <f t="shared" si="12"/>
        <v>124</v>
      </c>
      <c r="AG17" s="38">
        <f t="shared" si="13"/>
        <v>0.125</v>
      </c>
      <c r="AH17" s="25">
        <f>MATCH(AD17,Prawdopodobieństwo!$W:$W,0)</f>
        <v>82</v>
      </c>
      <c r="AI17" s="25">
        <f>MATCH(AE17,Prawdopodobieństwo!$7:$7,0)</f>
        <v>17</v>
      </c>
      <c r="AJ17" s="37">
        <f>INDEX(Prawdopodobieństwo!$1:$1048576,AH17,AI17)</f>
        <v>0</v>
      </c>
      <c r="AK17" s="16"/>
      <c r="AL17" s="16"/>
      <c r="AM17" s="15"/>
      <c r="AN17" s="17"/>
      <c r="AO17" s="16"/>
      <c r="AP17" s="16"/>
    </row>
    <row r="18" spans="1:42">
      <c r="A18" s="16"/>
      <c r="B18" s="16"/>
      <c r="C18" s="16"/>
      <c r="D18" s="16"/>
      <c r="E18" s="16"/>
      <c r="F18" s="16"/>
      <c r="G18" s="16"/>
      <c r="H18" s="16"/>
      <c r="I18" s="15"/>
      <c r="J18" s="16"/>
      <c r="K18" s="16"/>
      <c r="L18" s="17"/>
      <c r="M18" s="16"/>
      <c r="N18" s="16"/>
      <c r="O18" s="16"/>
      <c r="P18" s="16"/>
      <c r="Q18" s="16"/>
      <c r="R18" s="16"/>
      <c r="S18" s="15"/>
      <c r="T18" s="16"/>
      <c r="U18" s="16"/>
      <c r="V18" s="17"/>
      <c r="W18" s="16"/>
      <c r="X18" s="16"/>
      <c r="Y18" s="16"/>
      <c r="Z18" s="16"/>
      <c r="AA18" s="16"/>
      <c r="AB18" s="16"/>
      <c r="AC18" s="15"/>
      <c r="AD18" s="16">
        <f t="shared" si="10"/>
        <v>1</v>
      </c>
      <c r="AE18" s="16">
        <f t="shared" ref="AE18:AE78" si="21">_xlfn.BITXOR(AD18-1,12)+1</f>
        <v>13</v>
      </c>
      <c r="AF18" s="25">
        <f t="shared" si="12"/>
        <v>134</v>
      </c>
      <c r="AG18" s="38">
        <f t="shared" si="13"/>
        <v>0.25</v>
      </c>
      <c r="AH18" s="25">
        <f>MATCH(AD18,Prawdopodobieństwo!$W:$W,0)</f>
        <v>82</v>
      </c>
      <c r="AI18" s="25">
        <f>MATCH(AE18,Prawdopodobieństwo!$7:$7,0)</f>
        <v>18</v>
      </c>
      <c r="AJ18" s="37">
        <f>INDEX(Prawdopodobieństwo!$1:$1048576,AH18,AI18)</f>
        <v>0</v>
      </c>
      <c r="AK18" s="16"/>
      <c r="AL18" s="16"/>
      <c r="AM18" s="15"/>
      <c r="AN18" s="17"/>
      <c r="AO18" s="16"/>
      <c r="AP18" s="16"/>
    </row>
    <row r="19" spans="1:42">
      <c r="A19" s="16"/>
      <c r="B19" s="16"/>
      <c r="C19" s="16"/>
      <c r="D19" s="16"/>
      <c r="E19" s="16"/>
      <c r="F19" s="16"/>
      <c r="G19" s="16"/>
      <c r="H19" s="16"/>
      <c r="I19" s="15"/>
      <c r="J19" s="16"/>
      <c r="K19" s="16"/>
      <c r="L19" s="17"/>
      <c r="M19" s="16"/>
      <c r="N19" s="16"/>
      <c r="O19" s="16"/>
      <c r="P19" s="16"/>
      <c r="Q19" s="16"/>
      <c r="R19" s="16"/>
      <c r="S19" s="15"/>
      <c r="T19" s="16"/>
      <c r="U19" s="16"/>
      <c r="V19" s="17"/>
      <c r="W19" s="16"/>
      <c r="X19" s="16"/>
      <c r="Y19" s="16"/>
      <c r="Z19" s="16"/>
      <c r="AA19" s="16"/>
      <c r="AB19" s="16"/>
      <c r="AC19" s="15"/>
      <c r="AD19" s="16">
        <f t="shared" si="10"/>
        <v>1</v>
      </c>
      <c r="AE19" s="16">
        <f t="shared" ref="AE19:AE79" si="22">_xlfn.BITXOR(AD19-1,13)+1</f>
        <v>14</v>
      </c>
      <c r="AF19" s="25">
        <f t="shared" si="12"/>
        <v>144</v>
      </c>
      <c r="AG19" s="38">
        <f t="shared" si="13"/>
        <v>0</v>
      </c>
      <c r="AH19" s="25">
        <f>MATCH(AD19,Prawdopodobieństwo!$W:$W,0)</f>
        <v>82</v>
      </c>
      <c r="AI19" s="25">
        <f>MATCH(AE19,Prawdopodobieństwo!$7:$7,0)</f>
        <v>19</v>
      </c>
      <c r="AJ19" s="37">
        <f>INDEX(Prawdopodobieństwo!$1:$1048576,AH19,AI19)</f>
        <v>0</v>
      </c>
      <c r="AK19" s="16"/>
      <c r="AL19" s="16"/>
      <c r="AM19" s="15"/>
      <c r="AN19" s="17"/>
      <c r="AO19" s="16"/>
      <c r="AP19" s="16"/>
    </row>
    <row r="20" spans="1:42">
      <c r="A20" s="16"/>
      <c r="B20" s="16"/>
      <c r="C20" s="16"/>
      <c r="D20" s="16"/>
      <c r="E20" s="16"/>
      <c r="F20" s="16"/>
      <c r="G20" s="16"/>
      <c r="H20" s="16"/>
      <c r="I20" s="15"/>
      <c r="J20" s="16"/>
      <c r="K20" s="16"/>
      <c r="L20" s="17"/>
      <c r="M20" s="16"/>
      <c r="N20" s="16"/>
      <c r="O20" s="16"/>
      <c r="P20" s="16"/>
      <c r="Q20" s="16"/>
      <c r="R20" s="16"/>
      <c r="S20" s="15"/>
      <c r="T20" s="16"/>
      <c r="U20" s="16"/>
      <c r="V20" s="17"/>
      <c r="W20" s="16"/>
      <c r="X20" s="16"/>
      <c r="Y20" s="16"/>
      <c r="Z20" s="16"/>
      <c r="AA20" s="16"/>
      <c r="AB20" s="16"/>
      <c r="AC20" s="15"/>
      <c r="AD20" s="16">
        <f t="shared" si="10"/>
        <v>1</v>
      </c>
      <c r="AE20" s="16">
        <f t="shared" ref="AE20:AE80" si="23">_xlfn.BITXOR(AD20-1,14)+1</f>
        <v>15</v>
      </c>
      <c r="AF20" s="25">
        <f t="shared" si="12"/>
        <v>154</v>
      </c>
      <c r="AG20" s="38">
        <f t="shared" si="13"/>
        <v>0.15</v>
      </c>
      <c r="AH20" s="25">
        <f>MATCH(AD20,Prawdopodobieństwo!$W:$W,0)</f>
        <v>82</v>
      </c>
      <c r="AI20" s="25">
        <f>MATCH(AE20,Prawdopodobieństwo!$7:$7,0)</f>
        <v>20</v>
      </c>
      <c r="AJ20" s="37">
        <f>INDEX(Prawdopodobieństwo!$1:$1048576,AH20,AI20)</f>
        <v>0</v>
      </c>
      <c r="AK20" s="16"/>
      <c r="AL20" s="16"/>
      <c r="AM20" s="15"/>
      <c r="AN20" s="17"/>
      <c r="AO20" s="16"/>
      <c r="AP20" s="16"/>
    </row>
    <row r="21" spans="1:42">
      <c r="A21" s="16"/>
      <c r="B21" s="16"/>
      <c r="C21" s="16"/>
      <c r="D21" s="16"/>
      <c r="E21" s="16"/>
      <c r="F21" s="16"/>
      <c r="G21" s="16"/>
      <c r="H21" s="16"/>
      <c r="I21" s="15"/>
      <c r="J21" s="16"/>
      <c r="K21" s="16"/>
      <c r="L21" s="17"/>
      <c r="M21" s="16"/>
      <c r="N21" s="16"/>
      <c r="O21" s="16"/>
      <c r="P21" s="16"/>
      <c r="Q21" s="16"/>
      <c r="R21" s="16"/>
      <c r="S21" s="15"/>
      <c r="T21" s="16"/>
      <c r="U21" s="16"/>
      <c r="V21" s="17"/>
      <c r="W21" s="16"/>
      <c r="X21" s="16"/>
      <c r="Y21" s="16"/>
      <c r="Z21" s="16"/>
      <c r="AA21" s="16"/>
      <c r="AB21" s="16"/>
      <c r="AC21" s="15"/>
      <c r="AD21" s="16">
        <f t="shared" si="10"/>
        <v>1</v>
      </c>
      <c r="AE21" s="16">
        <f t="shared" ref="AE21:AE81" si="24">_xlfn.BITXOR(AD21-1,15)+1</f>
        <v>16</v>
      </c>
      <c r="AF21" s="25">
        <f t="shared" si="12"/>
        <v>164</v>
      </c>
      <c r="AG21" s="38">
        <f t="shared" si="13"/>
        <v>0.1</v>
      </c>
      <c r="AH21" s="25">
        <f>MATCH(AD21,Prawdopodobieństwo!$W:$W,0)</f>
        <v>82</v>
      </c>
      <c r="AI21" s="25">
        <f>MATCH(AE21,Prawdopodobieństwo!$7:$7,0)</f>
        <v>21</v>
      </c>
      <c r="AJ21" s="37">
        <f>INDEX(Prawdopodobieństwo!$1:$1048576,AH21,AI21)</f>
        <v>0</v>
      </c>
      <c r="AK21" s="16"/>
      <c r="AL21" s="16"/>
      <c r="AM21" s="15"/>
      <c r="AN21" s="17"/>
      <c r="AO21" s="16"/>
      <c r="AP21" s="16"/>
    </row>
    <row r="22" spans="1:42">
      <c r="A22" s="26"/>
      <c r="B22" s="26"/>
      <c r="C22" s="26"/>
      <c r="D22" s="26"/>
      <c r="E22" s="26"/>
      <c r="F22" s="26"/>
      <c r="G22" s="26"/>
      <c r="H22" s="26"/>
      <c r="I22" s="28"/>
      <c r="J22" s="26"/>
      <c r="K22" s="26"/>
      <c r="L22" s="27"/>
      <c r="M22" s="26"/>
      <c r="N22" s="26"/>
      <c r="O22" s="26"/>
      <c r="P22" s="26"/>
      <c r="Q22" s="26"/>
      <c r="R22" s="26"/>
      <c r="S22" s="28"/>
      <c r="T22" s="26"/>
      <c r="U22" s="26"/>
      <c r="V22" s="27"/>
      <c r="W22" s="26"/>
      <c r="X22" s="26"/>
      <c r="Y22" s="26"/>
      <c r="Z22" s="26"/>
      <c r="AA22" s="26"/>
      <c r="AB22" s="26"/>
      <c r="AC22" s="28"/>
      <c r="AD22" s="26"/>
      <c r="AE22" s="26"/>
      <c r="AF22" s="27"/>
      <c r="AG22" s="26"/>
      <c r="AH22" s="26"/>
      <c r="AI22" s="26"/>
      <c r="AJ22" s="26"/>
      <c r="AK22" s="26"/>
      <c r="AL22" s="26"/>
      <c r="AM22" s="28"/>
      <c r="AN22" s="27"/>
      <c r="AO22" s="26"/>
      <c r="AP22" s="26"/>
    </row>
    <row r="23" spans="1:42">
      <c r="A23" s="22"/>
      <c r="B23" s="22"/>
      <c r="C23" s="22"/>
      <c r="D23" s="22"/>
      <c r="E23" s="22"/>
      <c r="F23" s="23"/>
      <c r="G23" s="23"/>
      <c r="H23" s="22"/>
      <c r="I23" s="24"/>
      <c r="J23" s="22"/>
      <c r="K23" s="22"/>
      <c r="L23" s="23"/>
      <c r="M23" s="22"/>
      <c r="N23" s="23"/>
      <c r="O23" s="23"/>
      <c r="P23" s="22"/>
      <c r="Q23" s="22"/>
      <c r="R23" s="22"/>
      <c r="S23" s="24"/>
      <c r="T23" s="22"/>
      <c r="U23" s="22"/>
      <c r="V23" s="23"/>
      <c r="W23" s="22"/>
      <c r="X23" s="23"/>
      <c r="Y23" s="23"/>
      <c r="Z23" s="22"/>
      <c r="AA23" s="22"/>
      <c r="AB23" s="22"/>
      <c r="AC23" s="24"/>
      <c r="AD23" s="22"/>
      <c r="AE23" s="22"/>
      <c r="AF23" s="23"/>
      <c r="AG23" s="22"/>
      <c r="AH23" s="23"/>
      <c r="AI23" s="23"/>
      <c r="AJ23" s="22"/>
      <c r="AK23" s="22"/>
      <c r="AL23" s="22"/>
      <c r="AM23" s="24"/>
      <c r="AN23" s="23"/>
      <c r="AO23" s="22"/>
      <c r="AP23" s="22"/>
    </row>
    <row r="24" spans="1:42">
      <c r="A24" s="16"/>
      <c r="B24" s="16">
        <f t="shared" si="0"/>
        <v>2</v>
      </c>
      <c r="C24" s="16">
        <f t="shared" si="1"/>
        <v>1</v>
      </c>
      <c r="D24" s="16"/>
      <c r="E24" s="16"/>
      <c r="F24" s="25">
        <f>MATCH(B24,Prawdopodobieństwo!$W:$W,0)</f>
        <v>83</v>
      </c>
      <c r="G24" s="25">
        <f>MATCH(C24,Prawdopodobieństwo!$7:$7,0)</f>
        <v>6</v>
      </c>
      <c r="H24" s="37">
        <f>INDEX(Prawdopodobieństwo!$1:$1048576,F24,G24)</f>
        <v>1</v>
      </c>
      <c r="I24" s="15"/>
      <c r="J24" s="16">
        <f t="shared" ref="J24:J25" si="25">IF($B24,$B24,J23)</f>
        <v>2</v>
      </c>
      <c r="K24" s="16">
        <f t="shared" si="3"/>
        <v>4</v>
      </c>
      <c r="L24" s="25">
        <f t="shared" si="4"/>
        <v>44</v>
      </c>
      <c r="M24" s="38">
        <f t="shared" ref="M24:M25" si="26">INDEX(H:H,L24)</f>
        <v>1</v>
      </c>
      <c r="N24" s="25">
        <f>MATCH(J24,Prawdopodobieństwo!$W:$W,0)</f>
        <v>83</v>
      </c>
      <c r="O24" s="25">
        <f>MATCH(K24,Prawdopodobieństwo!$7:$7,0)</f>
        <v>9</v>
      </c>
      <c r="P24" s="37">
        <f>INDEX(Prawdopodobieństwo!$1:$1048576,N24,O24)</f>
        <v>0.5</v>
      </c>
      <c r="Q24" s="16"/>
      <c r="R24" s="39">
        <f t="shared" ref="R24" si="27">(1-SUM(M24:M32)+SUMPRODUCT(P24:P32,M24:M32))*H24</f>
        <v>0.5</v>
      </c>
      <c r="S24" s="15"/>
      <c r="T24" s="16">
        <f t="shared" si="6"/>
        <v>2</v>
      </c>
      <c r="U24" s="16">
        <f t="shared" si="7"/>
        <v>6</v>
      </c>
      <c r="V24" s="25">
        <f t="shared" si="8"/>
        <v>64</v>
      </c>
      <c r="W24" s="38">
        <f t="shared" ref="W24:W27" si="28">INDEX(R:R,V24)</f>
        <v>0</v>
      </c>
      <c r="X24" s="25">
        <f>MATCH(T24,Prawdopodobieństwo!$W:$W,0)</f>
        <v>83</v>
      </c>
      <c r="Y24" s="25">
        <f>MATCH(U24,Prawdopodobieństwo!$7:$7,0)</f>
        <v>11</v>
      </c>
      <c r="Z24" s="37">
        <f>INDEX(Prawdopodobieństwo!$1:$1048576,X24,Y24)</f>
        <v>1</v>
      </c>
      <c r="AA24" s="16"/>
      <c r="AB24" s="39">
        <f t="shared" ref="AB24" si="29">(1-SUM(W24:W32)+SUMPRODUCT(Z24:Z32,W24:W32))*R24</f>
        <v>0.25</v>
      </c>
      <c r="AC24" s="15"/>
      <c r="AD24" s="16">
        <f t="shared" si="10"/>
        <v>2</v>
      </c>
      <c r="AE24" s="16">
        <f t="shared" si="11"/>
        <v>10</v>
      </c>
      <c r="AF24" s="25">
        <f t="shared" si="12"/>
        <v>104</v>
      </c>
      <c r="AG24" s="38">
        <f t="shared" ref="AG24:AG31" si="30">INDEX(AB:AB,AF24)</f>
        <v>0</v>
      </c>
      <c r="AH24" s="25">
        <f>MATCH(AD24,Prawdopodobieństwo!$W:$W,0)</f>
        <v>83</v>
      </c>
      <c r="AI24" s="25">
        <f>MATCH(AE24,Prawdopodobieństwo!$7:$7,0)</f>
        <v>15</v>
      </c>
      <c r="AJ24" s="37">
        <f>INDEX(Prawdopodobieństwo!$1:$1048576,AH24,AI24)</f>
        <v>1</v>
      </c>
      <c r="AK24" s="16"/>
      <c r="AL24" s="39">
        <f t="shared" ref="AL24" si="31">(1-SUM(AG24:AG32)+SUMPRODUCT(AJ24:AJ32,AG24:AG32))*AB24</f>
        <v>0.125</v>
      </c>
      <c r="AM24" s="15"/>
      <c r="AN24" s="25">
        <f>MATCH(B24,Mecze!A:A,0)</f>
        <v>14</v>
      </c>
      <c r="AO24" s="16" t="str">
        <f>INDEX(Mecze!D:D,AN24)</f>
        <v>Polska</v>
      </c>
      <c r="AP24" s="16"/>
    </row>
    <row r="25" spans="1:42">
      <c r="A25" s="16"/>
      <c r="B25" s="16"/>
      <c r="C25" s="16"/>
      <c r="D25" s="16"/>
      <c r="E25" s="16"/>
      <c r="F25" s="16"/>
      <c r="G25" s="16"/>
      <c r="H25" s="16"/>
      <c r="I25" s="15"/>
      <c r="J25" s="16">
        <f t="shared" si="25"/>
        <v>2</v>
      </c>
      <c r="K25" s="16">
        <f t="shared" si="14"/>
        <v>3</v>
      </c>
      <c r="L25" s="25">
        <f t="shared" si="4"/>
        <v>34</v>
      </c>
      <c r="M25" s="38">
        <f t="shared" si="26"/>
        <v>0</v>
      </c>
      <c r="N25" s="25">
        <f>MATCH(J25,Prawdopodobieństwo!$W:$W,0)</f>
        <v>83</v>
      </c>
      <c r="O25" s="25">
        <f>MATCH(K25,Prawdopodobieństwo!$7:$7,0)</f>
        <v>8</v>
      </c>
      <c r="P25" s="37">
        <f>INDEX(Prawdopodobieństwo!$1:$1048576,N25,O25)</f>
        <v>1</v>
      </c>
      <c r="Q25" s="16"/>
      <c r="R25" s="16"/>
      <c r="S25" s="15"/>
      <c r="T25" s="16">
        <f t="shared" si="6"/>
        <v>2</v>
      </c>
      <c r="U25" s="16">
        <f t="shared" si="15"/>
        <v>5</v>
      </c>
      <c r="V25" s="25">
        <f t="shared" si="8"/>
        <v>54</v>
      </c>
      <c r="W25" s="38">
        <f t="shared" si="28"/>
        <v>0.5</v>
      </c>
      <c r="X25" s="25">
        <f>MATCH(T25,Prawdopodobieństwo!$W:$W,0)</f>
        <v>83</v>
      </c>
      <c r="Y25" s="25">
        <f>MATCH(U25,Prawdopodobieństwo!$7:$7,0)</f>
        <v>10</v>
      </c>
      <c r="Z25" s="37">
        <f>INDEX(Prawdopodobieństwo!$1:$1048576,X25,Y25)</f>
        <v>0.5</v>
      </c>
      <c r="AA25" s="16"/>
      <c r="AB25" s="16"/>
      <c r="AC25" s="15"/>
      <c r="AD25" s="16">
        <f t="shared" si="10"/>
        <v>2</v>
      </c>
      <c r="AE25" s="16">
        <f t="shared" si="16"/>
        <v>9</v>
      </c>
      <c r="AF25" s="25">
        <f t="shared" si="12"/>
        <v>94</v>
      </c>
      <c r="AG25" s="38">
        <f t="shared" si="30"/>
        <v>0.25</v>
      </c>
      <c r="AH25" s="25">
        <f>MATCH(AD25,Prawdopodobieństwo!$W:$W,0)</f>
        <v>83</v>
      </c>
      <c r="AI25" s="25">
        <f>MATCH(AE25,Prawdopodobieństwo!$7:$7,0)</f>
        <v>14</v>
      </c>
      <c r="AJ25" s="37">
        <f>INDEX(Prawdopodobieństwo!$1:$1048576,AH25,AI25)</f>
        <v>0.5</v>
      </c>
      <c r="AK25" s="16"/>
      <c r="AL25" s="16"/>
      <c r="AM25" s="15"/>
      <c r="AN25" s="17"/>
      <c r="AO25" s="16"/>
      <c r="AP25" s="16"/>
    </row>
    <row r="26" spans="1:42">
      <c r="A26" s="16"/>
      <c r="B26" s="16"/>
      <c r="C26" s="16"/>
      <c r="D26" s="16"/>
      <c r="E26" s="16"/>
      <c r="F26" s="16"/>
      <c r="G26" s="16"/>
      <c r="H26" s="16"/>
      <c r="I26" s="15"/>
      <c r="J26" s="16"/>
      <c r="K26" s="16"/>
      <c r="L26" s="17"/>
      <c r="M26" s="16"/>
      <c r="N26" s="16"/>
      <c r="O26" s="16"/>
      <c r="P26" s="16"/>
      <c r="Q26" s="16"/>
      <c r="R26" s="16"/>
      <c r="S26" s="15"/>
      <c r="T26" s="16">
        <f t="shared" si="6"/>
        <v>2</v>
      </c>
      <c r="U26" s="16">
        <f t="shared" si="17"/>
        <v>8</v>
      </c>
      <c r="V26" s="25">
        <f t="shared" si="8"/>
        <v>84</v>
      </c>
      <c r="W26" s="38">
        <f t="shared" si="28"/>
        <v>0.5</v>
      </c>
      <c r="X26" s="25">
        <f>MATCH(T26,Prawdopodobieństwo!$W:$W,0)</f>
        <v>83</v>
      </c>
      <c r="Y26" s="25">
        <f>MATCH(U26,Prawdopodobieństwo!$7:$7,0)</f>
        <v>13</v>
      </c>
      <c r="Z26" s="37">
        <f>INDEX(Prawdopodobieństwo!$1:$1048576,X26,Y26)</f>
        <v>0.5</v>
      </c>
      <c r="AA26" s="16"/>
      <c r="AB26" s="16"/>
      <c r="AC26" s="15"/>
      <c r="AD26" s="16">
        <f t="shared" si="10"/>
        <v>2</v>
      </c>
      <c r="AE26" s="16">
        <f t="shared" si="18"/>
        <v>12</v>
      </c>
      <c r="AF26" s="25">
        <f t="shared" si="12"/>
        <v>124</v>
      </c>
      <c r="AG26" s="38">
        <f t="shared" si="30"/>
        <v>0.125</v>
      </c>
      <c r="AH26" s="25">
        <f>MATCH(AD26,Prawdopodobieństwo!$W:$W,0)</f>
        <v>83</v>
      </c>
      <c r="AI26" s="25">
        <f>MATCH(AE26,Prawdopodobieństwo!$7:$7,0)</f>
        <v>17</v>
      </c>
      <c r="AJ26" s="37">
        <f>INDEX(Prawdopodobieństwo!$1:$1048576,AH26,AI26)</f>
        <v>0.5</v>
      </c>
      <c r="AK26" s="16"/>
      <c r="AL26" s="16"/>
      <c r="AM26" s="15"/>
      <c r="AN26" s="17"/>
      <c r="AO26" s="16"/>
      <c r="AP26" s="16"/>
    </row>
    <row r="27" spans="1:42">
      <c r="A27" s="16"/>
      <c r="B27" s="16"/>
      <c r="C27" s="16"/>
      <c r="D27" s="16"/>
      <c r="E27" s="16"/>
      <c r="F27" s="16"/>
      <c r="G27" s="16"/>
      <c r="H27" s="16"/>
      <c r="I27" s="15"/>
      <c r="J27" s="16"/>
      <c r="K27" s="16"/>
      <c r="L27" s="17"/>
      <c r="M27" s="16"/>
      <c r="N27" s="16"/>
      <c r="O27" s="16"/>
      <c r="P27" s="16"/>
      <c r="Q27" s="16"/>
      <c r="R27" s="16"/>
      <c r="S27" s="15"/>
      <c r="T27" s="16">
        <f t="shared" si="6"/>
        <v>2</v>
      </c>
      <c r="U27" s="16">
        <f t="shared" si="19"/>
        <v>7</v>
      </c>
      <c r="V27" s="25">
        <f t="shared" si="8"/>
        <v>74</v>
      </c>
      <c r="W27" s="38">
        <f t="shared" si="28"/>
        <v>0</v>
      </c>
      <c r="X27" s="25">
        <f>MATCH(T27,Prawdopodobieństwo!$W:$W,0)</f>
        <v>83</v>
      </c>
      <c r="Y27" s="25">
        <f>MATCH(U27,Prawdopodobieństwo!$7:$7,0)</f>
        <v>12</v>
      </c>
      <c r="Z27" s="37">
        <f>INDEX(Prawdopodobieństwo!$1:$1048576,X27,Y27)</f>
        <v>1</v>
      </c>
      <c r="AA27" s="16"/>
      <c r="AB27" s="16"/>
      <c r="AC27" s="15"/>
      <c r="AD27" s="16">
        <f t="shared" si="10"/>
        <v>2</v>
      </c>
      <c r="AE27" s="16">
        <f t="shared" si="20"/>
        <v>11</v>
      </c>
      <c r="AF27" s="25">
        <f t="shared" si="12"/>
        <v>114</v>
      </c>
      <c r="AG27" s="38">
        <f t="shared" si="30"/>
        <v>0.125</v>
      </c>
      <c r="AH27" s="25">
        <f>MATCH(AD27,Prawdopodobieństwo!$W:$W,0)</f>
        <v>83</v>
      </c>
      <c r="AI27" s="25">
        <f>MATCH(AE27,Prawdopodobieństwo!$7:$7,0)</f>
        <v>16</v>
      </c>
      <c r="AJ27" s="37">
        <f>INDEX(Prawdopodobieństwo!$1:$1048576,AH27,AI27)</f>
        <v>0.5</v>
      </c>
      <c r="AK27" s="16"/>
      <c r="AL27" s="16"/>
      <c r="AM27" s="15"/>
      <c r="AN27" s="17"/>
      <c r="AO27" s="16"/>
      <c r="AP27" s="16"/>
    </row>
    <row r="28" spans="1:42">
      <c r="A28" s="16"/>
      <c r="B28" s="16"/>
      <c r="C28" s="16"/>
      <c r="D28" s="16"/>
      <c r="E28" s="16"/>
      <c r="F28" s="16"/>
      <c r="G28" s="16"/>
      <c r="H28" s="16"/>
      <c r="I28" s="15"/>
      <c r="J28" s="16"/>
      <c r="K28" s="16"/>
      <c r="L28" s="17"/>
      <c r="M28" s="16"/>
      <c r="N28" s="16"/>
      <c r="O28" s="16"/>
      <c r="P28" s="16"/>
      <c r="Q28" s="16"/>
      <c r="R28" s="16"/>
      <c r="S28" s="15"/>
      <c r="T28" s="16"/>
      <c r="U28" s="16"/>
      <c r="V28" s="17"/>
      <c r="W28" s="16"/>
      <c r="X28" s="16"/>
      <c r="Y28" s="16"/>
      <c r="Z28" s="16"/>
      <c r="AA28" s="16"/>
      <c r="AB28" s="16"/>
      <c r="AC28" s="15"/>
      <c r="AD28" s="16">
        <f t="shared" si="10"/>
        <v>2</v>
      </c>
      <c r="AE28" s="16">
        <f t="shared" si="21"/>
        <v>14</v>
      </c>
      <c r="AF28" s="25">
        <f t="shared" si="12"/>
        <v>144</v>
      </c>
      <c r="AG28" s="38">
        <f t="shared" si="30"/>
        <v>0</v>
      </c>
      <c r="AH28" s="25">
        <f>MATCH(AD28,Prawdopodobieństwo!$W:$W,0)</f>
        <v>83</v>
      </c>
      <c r="AI28" s="25">
        <f>MATCH(AE28,Prawdopodobieństwo!$7:$7,0)</f>
        <v>19</v>
      </c>
      <c r="AJ28" s="37">
        <f>INDEX(Prawdopodobieństwo!$1:$1048576,AH28,AI28)</f>
        <v>1</v>
      </c>
      <c r="AK28" s="16"/>
      <c r="AL28" s="16"/>
      <c r="AM28" s="15"/>
      <c r="AN28" s="17"/>
      <c r="AO28" s="16"/>
      <c r="AP28" s="16"/>
    </row>
    <row r="29" spans="1:42">
      <c r="A29" s="16"/>
      <c r="B29" s="16"/>
      <c r="C29" s="16"/>
      <c r="D29" s="16"/>
      <c r="E29" s="16"/>
      <c r="F29" s="16"/>
      <c r="G29" s="16"/>
      <c r="H29" s="16"/>
      <c r="I29" s="15"/>
      <c r="J29" s="16"/>
      <c r="K29" s="16"/>
      <c r="L29" s="17"/>
      <c r="M29" s="16"/>
      <c r="N29" s="16"/>
      <c r="O29" s="16"/>
      <c r="P29" s="16"/>
      <c r="Q29" s="16"/>
      <c r="R29" s="16"/>
      <c r="S29" s="15"/>
      <c r="T29" s="16"/>
      <c r="U29" s="16"/>
      <c r="V29" s="17"/>
      <c r="W29" s="16"/>
      <c r="X29" s="16"/>
      <c r="Y29" s="16"/>
      <c r="Z29" s="16"/>
      <c r="AA29" s="16"/>
      <c r="AB29" s="16"/>
      <c r="AC29" s="15"/>
      <c r="AD29" s="16">
        <f t="shared" si="10"/>
        <v>2</v>
      </c>
      <c r="AE29" s="16">
        <f t="shared" si="22"/>
        <v>13</v>
      </c>
      <c r="AF29" s="25">
        <f t="shared" si="12"/>
        <v>134</v>
      </c>
      <c r="AG29" s="38">
        <f t="shared" si="30"/>
        <v>0.25</v>
      </c>
      <c r="AH29" s="25">
        <f>MATCH(AD29,Prawdopodobieństwo!$W:$W,0)</f>
        <v>83</v>
      </c>
      <c r="AI29" s="25">
        <f>MATCH(AE29,Prawdopodobieństwo!$7:$7,0)</f>
        <v>18</v>
      </c>
      <c r="AJ29" s="37">
        <f>INDEX(Prawdopodobieństwo!$1:$1048576,AH29,AI29)</f>
        <v>0.5</v>
      </c>
      <c r="AK29" s="16"/>
      <c r="AL29" s="16"/>
      <c r="AM29" s="15"/>
      <c r="AN29" s="17"/>
      <c r="AO29" s="16"/>
      <c r="AP29" s="16"/>
    </row>
    <row r="30" spans="1:42">
      <c r="A30" s="16"/>
      <c r="B30" s="16"/>
      <c r="C30" s="16"/>
      <c r="D30" s="16"/>
      <c r="E30" s="16"/>
      <c r="F30" s="16"/>
      <c r="G30" s="16"/>
      <c r="H30" s="16"/>
      <c r="I30" s="15"/>
      <c r="J30" s="16"/>
      <c r="K30" s="16"/>
      <c r="L30" s="17"/>
      <c r="M30" s="16"/>
      <c r="N30" s="16"/>
      <c r="O30" s="16"/>
      <c r="P30" s="16"/>
      <c r="Q30" s="16"/>
      <c r="R30" s="16"/>
      <c r="S30" s="15"/>
      <c r="T30" s="16"/>
      <c r="U30" s="16"/>
      <c r="V30" s="17"/>
      <c r="W30" s="16"/>
      <c r="X30" s="16"/>
      <c r="Y30" s="16"/>
      <c r="Z30" s="16"/>
      <c r="AA30" s="16"/>
      <c r="AB30" s="16"/>
      <c r="AC30" s="15"/>
      <c r="AD30" s="16">
        <f t="shared" si="10"/>
        <v>2</v>
      </c>
      <c r="AE30" s="16">
        <f t="shared" si="23"/>
        <v>16</v>
      </c>
      <c r="AF30" s="25">
        <f t="shared" si="12"/>
        <v>164</v>
      </c>
      <c r="AG30" s="38">
        <f t="shared" si="30"/>
        <v>0.1</v>
      </c>
      <c r="AH30" s="25">
        <f>MATCH(AD30,Prawdopodobieństwo!$W:$W,0)</f>
        <v>83</v>
      </c>
      <c r="AI30" s="25">
        <f>MATCH(AE30,Prawdopodobieństwo!$7:$7,0)</f>
        <v>21</v>
      </c>
      <c r="AJ30" s="37">
        <f>INDEX(Prawdopodobieństwo!$1:$1048576,AH30,AI30)</f>
        <v>0.5</v>
      </c>
      <c r="AK30" s="16"/>
      <c r="AL30" s="16"/>
      <c r="AM30" s="15"/>
      <c r="AN30" s="17"/>
      <c r="AO30" s="16"/>
      <c r="AP30" s="16"/>
    </row>
    <row r="31" spans="1:42">
      <c r="A31" s="16"/>
      <c r="B31" s="16"/>
      <c r="C31" s="16"/>
      <c r="D31" s="16"/>
      <c r="E31" s="16"/>
      <c r="F31" s="16"/>
      <c r="G31" s="16"/>
      <c r="H31" s="16"/>
      <c r="I31" s="15"/>
      <c r="J31" s="16"/>
      <c r="K31" s="16"/>
      <c r="L31" s="17"/>
      <c r="M31" s="16"/>
      <c r="N31" s="16"/>
      <c r="O31" s="16"/>
      <c r="P31" s="16"/>
      <c r="Q31" s="16"/>
      <c r="R31" s="16"/>
      <c r="S31" s="15"/>
      <c r="T31" s="16"/>
      <c r="U31" s="16"/>
      <c r="V31" s="17"/>
      <c r="W31" s="16"/>
      <c r="X31" s="16"/>
      <c r="Y31" s="16"/>
      <c r="Z31" s="16"/>
      <c r="AA31" s="16"/>
      <c r="AB31" s="16"/>
      <c r="AC31" s="15"/>
      <c r="AD31" s="16">
        <f t="shared" si="10"/>
        <v>2</v>
      </c>
      <c r="AE31" s="16">
        <f t="shared" si="24"/>
        <v>15</v>
      </c>
      <c r="AF31" s="25">
        <f t="shared" si="12"/>
        <v>154</v>
      </c>
      <c r="AG31" s="38">
        <f t="shared" si="30"/>
        <v>0.15</v>
      </c>
      <c r="AH31" s="25">
        <f>MATCH(AD31,Prawdopodobieństwo!$W:$W,0)</f>
        <v>83</v>
      </c>
      <c r="AI31" s="25">
        <f>MATCH(AE31,Prawdopodobieństwo!$7:$7,0)</f>
        <v>20</v>
      </c>
      <c r="AJ31" s="37">
        <f>INDEX(Prawdopodobieństwo!$1:$1048576,AH31,AI31)</f>
        <v>0.5</v>
      </c>
      <c r="AK31" s="16"/>
      <c r="AL31" s="16"/>
      <c r="AM31" s="15"/>
      <c r="AN31" s="17"/>
      <c r="AO31" s="16"/>
      <c r="AP31" s="16"/>
    </row>
    <row r="32" spans="1:42">
      <c r="A32" s="26"/>
      <c r="B32" s="26"/>
      <c r="C32" s="26"/>
      <c r="D32" s="26"/>
      <c r="E32" s="26"/>
      <c r="F32" s="26"/>
      <c r="G32" s="26"/>
      <c r="H32" s="26"/>
      <c r="I32" s="28"/>
      <c r="J32" s="26"/>
      <c r="K32" s="26"/>
      <c r="L32" s="27"/>
      <c r="M32" s="26"/>
      <c r="N32" s="26"/>
      <c r="O32" s="26"/>
      <c r="P32" s="26"/>
      <c r="Q32" s="26"/>
      <c r="R32" s="26"/>
      <c r="S32" s="28"/>
      <c r="T32" s="26"/>
      <c r="U32" s="26"/>
      <c r="V32" s="27"/>
      <c r="W32" s="26"/>
      <c r="X32" s="26"/>
      <c r="Y32" s="26"/>
      <c r="Z32" s="26"/>
      <c r="AA32" s="26"/>
      <c r="AB32" s="26"/>
      <c r="AC32" s="28"/>
      <c r="AD32" s="26"/>
      <c r="AE32" s="26"/>
      <c r="AF32" s="27"/>
      <c r="AG32" s="26"/>
      <c r="AH32" s="26"/>
      <c r="AI32" s="26"/>
      <c r="AJ32" s="26"/>
      <c r="AK32" s="26"/>
      <c r="AL32" s="26"/>
      <c r="AM32" s="28"/>
      <c r="AN32" s="27"/>
      <c r="AO32" s="26"/>
      <c r="AP32" s="26"/>
    </row>
    <row r="33" spans="1:42">
      <c r="A33" s="22"/>
      <c r="B33" s="22"/>
      <c r="C33" s="22"/>
      <c r="D33" s="22"/>
      <c r="E33" s="22"/>
      <c r="F33" s="23"/>
      <c r="G33" s="23"/>
      <c r="H33" s="22"/>
      <c r="I33" s="24"/>
      <c r="J33" s="22"/>
      <c r="K33" s="22"/>
      <c r="L33" s="23"/>
      <c r="M33" s="22"/>
      <c r="N33" s="23"/>
      <c r="O33" s="23"/>
      <c r="P33" s="22"/>
      <c r="Q33" s="22"/>
      <c r="R33" s="22"/>
      <c r="S33" s="24"/>
      <c r="T33" s="22"/>
      <c r="U33" s="22"/>
      <c r="V33" s="23"/>
      <c r="W33" s="22"/>
      <c r="X33" s="23"/>
      <c r="Y33" s="23"/>
      <c r="Z33" s="22"/>
      <c r="AA33" s="22"/>
      <c r="AB33" s="22"/>
      <c r="AC33" s="24"/>
      <c r="AD33" s="22"/>
      <c r="AE33" s="22"/>
      <c r="AF33" s="23"/>
      <c r="AG33" s="22"/>
      <c r="AH33" s="23"/>
      <c r="AI33" s="23"/>
      <c r="AJ33" s="22"/>
      <c r="AK33" s="22"/>
      <c r="AL33" s="22"/>
      <c r="AM33" s="24"/>
      <c r="AN33" s="23"/>
      <c r="AO33" s="22"/>
      <c r="AP33" s="22"/>
    </row>
    <row r="34" spans="1:42">
      <c r="A34" s="16"/>
      <c r="B34" s="16">
        <f t="shared" si="0"/>
        <v>3</v>
      </c>
      <c r="C34" s="16">
        <f t="shared" si="1"/>
        <v>4</v>
      </c>
      <c r="D34" s="16"/>
      <c r="E34" s="16"/>
      <c r="F34" s="25">
        <f>MATCH(B34,Prawdopodobieństwo!$W:$W,0)</f>
        <v>84</v>
      </c>
      <c r="G34" s="25">
        <f>MATCH(C34,Prawdopodobieństwo!$7:$7,0)</f>
        <v>9</v>
      </c>
      <c r="H34" s="37">
        <f>INDEX(Prawdopodobieństwo!$1:$1048576,F34,G34)</f>
        <v>0</v>
      </c>
      <c r="I34" s="15"/>
      <c r="J34" s="16">
        <f t="shared" ref="J34:J35" si="32">IF($B34,$B34,J33)</f>
        <v>3</v>
      </c>
      <c r="K34" s="16">
        <f t="shared" si="3"/>
        <v>1</v>
      </c>
      <c r="L34" s="25">
        <f t="shared" si="4"/>
        <v>14</v>
      </c>
      <c r="M34" s="38">
        <f t="shared" ref="M34:M35" si="33">INDEX(H:H,L34)</f>
        <v>0</v>
      </c>
      <c r="N34" s="25">
        <f>MATCH(J34,Prawdopodobieństwo!$W:$W,0)</f>
        <v>84</v>
      </c>
      <c r="O34" s="25">
        <f>MATCH(K34,Prawdopodobieństwo!$7:$7,0)</f>
        <v>6</v>
      </c>
      <c r="P34" s="37">
        <f>INDEX(Prawdopodobieństwo!$1:$1048576,N34,O34)</f>
        <v>0</v>
      </c>
      <c r="Q34" s="16"/>
      <c r="R34" s="39">
        <f t="shared" ref="R34" si="34">(1-SUM(M34:M42)+SUMPRODUCT(P34:P42,M34:M42))*H34</f>
        <v>0</v>
      </c>
      <c r="S34" s="15"/>
      <c r="T34" s="16">
        <f t="shared" si="6"/>
        <v>3</v>
      </c>
      <c r="U34" s="16">
        <f t="shared" si="7"/>
        <v>7</v>
      </c>
      <c r="V34" s="25">
        <f t="shared" si="8"/>
        <v>74</v>
      </c>
      <c r="W34" s="38">
        <f t="shared" ref="W34:W37" si="35">INDEX(R:R,V34)</f>
        <v>0</v>
      </c>
      <c r="X34" s="25">
        <f>MATCH(T34,Prawdopodobieństwo!$W:$W,0)</f>
        <v>84</v>
      </c>
      <c r="Y34" s="25">
        <f>MATCH(U34,Prawdopodobieństwo!$7:$7,0)</f>
        <v>12</v>
      </c>
      <c r="Z34" s="37">
        <f>INDEX(Prawdopodobieństwo!$1:$1048576,X34,Y34)</f>
        <v>0</v>
      </c>
      <c r="AA34" s="16"/>
      <c r="AB34" s="39">
        <f t="shared" ref="AB34" si="36">(1-SUM(W34:W42)+SUMPRODUCT(Z34:Z42,W34:W42))*R34</f>
        <v>0</v>
      </c>
      <c r="AC34" s="15"/>
      <c r="AD34" s="16">
        <f t="shared" si="10"/>
        <v>3</v>
      </c>
      <c r="AE34" s="16">
        <f t="shared" si="11"/>
        <v>11</v>
      </c>
      <c r="AF34" s="25">
        <f t="shared" si="12"/>
        <v>114</v>
      </c>
      <c r="AG34" s="38">
        <f t="shared" ref="AG34:AG41" si="37">INDEX(AB:AB,AF34)</f>
        <v>0.125</v>
      </c>
      <c r="AH34" s="25">
        <f>MATCH(AD34,Prawdopodobieństwo!$W:$W,0)</f>
        <v>84</v>
      </c>
      <c r="AI34" s="25">
        <f>MATCH(AE34,Prawdopodobieństwo!$7:$7,0)</f>
        <v>16</v>
      </c>
      <c r="AJ34" s="37">
        <f>INDEX(Prawdopodobieństwo!$1:$1048576,AH34,AI34)</f>
        <v>0</v>
      </c>
      <c r="AK34" s="16"/>
      <c r="AL34" s="39">
        <f t="shared" ref="AL34" si="38">(1-SUM(AG34:AG42)+SUMPRODUCT(AJ34:AJ42,AG34:AG42))*AB34</f>
        <v>0</v>
      </c>
      <c r="AM34" s="15"/>
      <c r="AN34" s="25">
        <f>MATCH(B34,Mecze!A:A,0)</f>
        <v>16</v>
      </c>
      <c r="AO34" s="16" t="str">
        <f>INDEX(Mecze!D:D,AN34)</f>
        <v>Chorwacja</v>
      </c>
      <c r="AP34" s="16"/>
    </row>
    <row r="35" spans="1:42">
      <c r="A35" s="16"/>
      <c r="B35" s="16"/>
      <c r="C35" s="16"/>
      <c r="D35" s="16"/>
      <c r="E35" s="16"/>
      <c r="F35" s="16"/>
      <c r="G35" s="16"/>
      <c r="H35" s="16"/>
      <c r="I35" s="15"/>
      <c r="J35" s="16">
        <f t="shared" si="32"/>
        <v>3</v>
      </c>
      <c r="K35" s="16">
        <f t="shared" si="14"/>
        <v>2</v>
      </c>
      <c r="L35" s="25">
        <f t="shared" si="4"/>
        <v>24</v>
      </c>
      <c r="M35" s="38">
        <f t="shared" si="33"/>
        <v>1</v>
      </c>
      <c r="N35" s="25">
        <f>MATCH(J35,Prawdopodobieństwo!$W:$W,0)</f>
        <v>84</v>
      </c>
      <c r="O35" s="25">
        <f>MATCH(K35,Prawdopodobieństwo!$7:$7,0)</f>
        <v>7</v>
      </c>
      <c r="P35" s="37">
        <f>INDEX(Prawdopodobieństwo!$1:$1048576,N35,O35)</f>
        <v>0</v>
      </c>
      <c r="Q35" s="16"/>
      <c r="R35" s="16"/>
      <c r="S35" s="15"/>
      <c r="T35" s="16">
        <f t="shared" si="6"/>
        <v>3</v>
      </c>
      <c r="U35" s="16">
        <f t="shared" si="15"/>
        <v>8</v>
      </c>
      <c r="V35" s="25">
        <f t="shared" si="8"/>
        <v>84</v>
      </c>
      <c r="W35" s="38">
        <f t="shared" si="35"/>
        <v>0.5</v>
      </c>
      <c r="X35" s="25">
        <f>MATCH(T35,Prawdopodobieństwo!$W:$W,0)</f>
        <v>84</v>
      </c>
      <c r="Y35" s="25">
        <f>MATCH(U35,Prawdopodobieństwo!$7:$7,0)</f>
        <v>13</v>
      </c>
      <c r="Z35" s="37">
        <f>INDEX(Prawdopodobieństwo!$1:$1048576,X35,Y35)</f>
        <v>0</v>
      </c>
      <c r="AA35" s="16"/>
      <c r="AB35" s="16"/>
      <c r="AC35" s="15"/>
      <c r="AD35" s="16">
        <f t="shared" si="10"/>
        <v>3</v>
      </c>
      <c r="AE35" s="16">
        <f t="shared" si="16"/>
        <v>12</v>
      </c>
      <c r="AF35" s="25">
        <f t="shared" si="12"/>
        <v>124</v>
      </c>
      <c r="AG35" s="38">
        <f t="shared" si="37"/>
        <v>0.125</v>
      </c>
      <c r="AH35" s="25">
        <f>MATCH(AD35,Prawdopodobieństwo!$W:$W,0)</f>
        <v>84</v>
      </c>
      <c r="AI35" s="25">
        <f>MATCH(AE35,Prawdopodobieństwo!$7:$7,0)</f>
        <v>17</v>
      </c>
      <c r="AJ35" s="37">
        <f>INDEX(Prawdopodobieństwo!$1:$1048576,AH35,AI35)</f>
        <v>0</v>
      </c>
      <c r="AK35" s="16"/>
      <c r="AL35" s="16"/>
      <c r="AM35" s="15"/>
      <c r="AN35" s="17"/>
      <c r="AO35" s="16"/>
      <c r="AP35" s="16"/>
    </row>
    <row r="36" spans="1:42">
      <c r="A36" s="16"/>
      <c r="B36" s="16"/>
      <c r="C36" s="16"/>
      <c r="D36" s="16"/>
      <c r="E36" s="16"/>
      <c r="F36" s="16"/>
      <c r="G36" s="16"/>
      <c r="H36" s="16"/>
      <c r="I36" s="15"/>
      <c r="J36" s="16"/>
      <c r="K36" s="16"/>
      <c r="L36" s="17"/>
      <c r="M36" s="16"/>
      <c r="N36" s="16"/>
      <c r="O36" s="16"/>
      <c r="P36" s="16"/>
      <c r="Q36" s="16"/>
      <c r="R36" s="16"/>
      <c r="S36" s="15"/>
      <c r="T36" s="16">
        <f t="shared" si="6"/>
        <v>3</v>
      </c>
      <c r="U36" s="16">
        <f t="shared" si="17"/>
        <v>5</v>
      </c>
      <c r="V36" s="25">
        <f t="shared" si="8"/>
        <v>54</v>
      </c>
      <c r="W36" s="38">
        <f t="shared" si="35"/>
        <v>0.5</v>
      </c>
      <c r="X36" s="25">
        <f>MATCH(T36,Prawdopodobieństwo!$W:$W,0)</f>
        <v>84</v>
      </c>
      <c r="Y36" s="25">
        <f>MATCH(U36,Prawdopodobieństwo!$7:$7,0)</f>
        <v>10</v>
      </c>
      <c r="Z36" s="37">
        <f>INDEX(Prawdopodobieństwo!$1:$1048576,X36,Y36)</f>
        <v>0</v>
      </c>
      <c r="AA36" s="16"/>
      <c r="AB36" s="16"/>
      <c r="AC36" s="15"/>
      <c r="AD36" s="16">
        <f t="shared" si="10"/>
        <v>3</v>
      </c>
      <c r="AE36" s="16">
        <f t="shared" si="18"/>
        <v>9</v>
      </c>
      <c r="AF36" s="25">
        <f t="shared" si="12"/>
        <v>94</v>
      </c>
      <c r="AG36" s="38">
        <f t="shared" si="37"/>
        <v>0.25</v>
      </c>
      <c r="AH36" s="25">
        <f>MATCH(AD36,Prawdopodobieństwo!$W:$W,0)</f>
        <v>84</v>
      </c>
      <c r="AI36" s="25">
        <f>MATCH(AE36,Prawdopodobieństwo!$7:$7,0)</f>
        <v>14</v>
      </c>
      <c r="AJ36" s="37">
        <f>INDEX(Prawdopodobieństwo!$1:$1048576,AH36,AI36)</f>
        <v>0</v>
      </c>
      <c r="AK36" s="16"/>
      <c r="AL36" s="16"/>
      <c r="AM36" s="15"/>
      <c r="AN36" s="17"/>
      <c r="AO36" s="16"/>
      <c r="AP36" s="16"/>
    </row>
    <row r="37" spans="1:42">
      <c r="A37" s="16"/>
      <c r="B37" s="16"/>
      <c r="C37" s="16"/>
      <c r="D37" s="16"/>
      <c r="E37" s="16"/>
      <c r="F37" s="16"/>
      <c r="G37" s="16"/>
      <c r="H37" s="16"/>
      <c r="I37" s="15"/>
      <c r="J37" s="16"/>
      <c r="K37" s="16"/>
      <c r="L37" s="17"/>
      <c r="M37" s="16"/>
      <c r="N37" s="16"/>
      <c r="O37" s="16"/>
      <c r="P37" s="16"/>
      <c r="Q37" s="16"/>
      <c r="R37" s="16"/>
      <c r="S37" s="15"/>
      <c r="T37" s="16">
        <f t="shared" si="6"/>
        <v>3</v>
      </c>
      <c r="U37" s="16">
        <f t="shared" si="19"/>
        <v>6</v>
      </c>
      <c r="V37" s="25">
        <f t="shared" si="8"/>
        <v>64</v>
      </c>
      <c r="W37" s="38">
        <f t="shared" si="35"/>
        <v>0</v>
      </c>
      <c r="X37" s="25">
        <f>MATCH(T37,Prawdopodobieństwo!$W:$W,0)</f>
        <v>84</v>
      </c>
      <c r="Y37" s="25">
        <f>MATCH(U37,Prawdopodobieństwo!$7:$7,0)</f>
        <v>11</v>
      </c>
      <c r="Z37" s="37">
        <f>INDEX(Prawdopodobieństwo!$1:$1048576,X37,Y37)</f>
        <v>0</v>
      </c>
      <c r="AA37" s="16"/>
      <c r="AB37" s="16"/>
      <c r="AC37" s="15"/>
      <c r="AD37" s="16">
        <f t="shared" si="10"/>
        <v>3</v>
      </c>
      <c r="AE37" s="16">
        <f t="shared" si="20"/>
        <v>10</v>
      </c>
      <c r="AF37" s="25">
        <f t="shared" si="12"/>
        <v>104</v>
      </c>
      <c r="AG37" s="38">
        <f t="shared" si="37"/>
        <v>0</v>
      </c>
      <c r="AH37" s="25">
        <f>MATCH(AD37,Prawdopodobieństwo!$W:$W,0)</f>
        <v>84</v>
      </c>
      <c r="AI37" s="25">
        <f>MATCH(AE37,Prawdopodobieństwo!$7:$7,0)</f>
        <v>15</v>
      </c>
      <c r="AJ37" s="37">
        <f>INDEX(Prawdopodobieństwo!$1:$1048576,AH37,AI37)</f>
        <v>0</v>
      </c>
      <c r="AK37" s="16"/>
      <c r="AL37" s="16"/>
      <c r="AM37" s="15"/>
      <c r="AN37" s="17"/>
      <c r="AO37" s="16"/>
      <c r="AP37" s="16"/>
    </row>
    <row r="38" spans="1:42">
      <c r="A38" s="16"/>
      <c r="B38" s="16"/>
      <c r="C38" s="16"/>
      <c r="D38" s="16"/>
      <c r="E38" s="16"/>
      <c r="F38" s="16"/>
      <c r="G38" s="16"/>
      <c r="H38" s="16"/>
      <c r="I38" s="15"/>
      <c r="J38" s="16"/>
      <c r="K38" s="16"/>
      <c r="L38" s="17"/>
      <c r="M38" s="16"/>
      <c r="N38" s="16"/>
      <c r="O38" s="16"/>
      <c r="P38" s="16"/>
      <c r="Q38" s="16"/>
      <c r="R38" s="16"/>
      <c r="S38" s="15"/>
      <c r="T38" s="16"/>
      <c r="U38" s="16"/>
      <c r="V38" s="17"/>
      <c r="W38" s="16"/>
      <c r="X38" s="16"/>
      <c r="Y38" s="16"/>
      <c r="Z38" s="16"/>
      <c r="AA38" s="16"/>
      <c r="AB38" s="16"/>
      <c r="AC38" s="15"/>
      <c r="AD38" s="16">
        <f t="shared" si="10"/>
        <v>3</v>
      </c>
      <c r="AE38" s="16">
        <f t="shared" si="21"/>
        <v>15</v>
      </c>
      <c r="AF38" s="25">
        <f t="shared" si="12"/>
        <v>154</v>
      </c>
      <c r="AG38" s="38">
        <f t="shared" si="37"/>
        <v>0.15</v>
      </c>
      <c r="AH38" s="25">
        <f>MATCH(AD38,Prawdopodobieństwo!$W:$W,0)</f>
        <v>84</v>
      </c>
      <c r="AI38" s="25">
        <f>MATCH(AE38,Prawdopodobieństwo!$7:$7,0)</f>
        <v>20</v>
      </c>
      <c r="AJ38" s="37">
        <f>INDEX(Prawdopodobieństwo!$1:$1048576,AH38,AI38)</f>
        <v>0</v>
      </c>
      <c r="AK38" s="16"/>
      <c r="AL38" s="16"/>
      <c r="AM38" s="15"/>
      <c r="AN38" s="17"/>
      <c r="AO38" s="16"/>
      <c r="AP38" s="16"/>
    </row>
    <row r="39" spans="1:42">
      <c r="A39" s="16"/>
      <c r="B39" s="16"/>
      <c r="C39" s="16"/>
      <c r="D39" s="16"/>
      <c r="E39" s="16"/>
      <c r="F39" s="16"/>
      <c r="G39" s="16"/>
      <c r="H39" s="16"/>
      <c r="I39" s="15"/>
      <c r="J39" s="16"/>
      <c r="K39" s="16"/>
      <c r="L39" s="17"/>
      <c r="M39" s="16"/>
      <c r="N39" s="16"/>
      <c r="O39" s="16"/>
      <c r="P39" s="16"/>
      <c r="Q39" s="16"/>
      <c r="R39" s="16"/>
      <c r="S39" s="15"/>
      <c r="T39" s="16"/>
      <c r="U39" s="16"/>
      <c r="V39" s="17"/>
      <c r="W39" s="16"/>
      <c r="X39" s="16"/>
      <c r="Y39" s="16"/>
      <c r="Z39" s="16"/>
      <c r="AA39" s="16"/>
      <c r="AB39" s="16"/>
      <c r="AC39" s="15"/>
      <c r="AD39" s="16">
        <f t="shared" si="10"/>
        <v>3</v>
      </c>
      <c r="AE39" s="16">
        <f t="shared" si="22"/>
        <v>16</v>
      </c>
      <c r="AF39" s="25">
        <f t="shared" si="12"/>
        <v>164</v>
      </c>
      <c r="AG39" s="38">
        <f t="shared" si="37"/>
        <v>0.1</v>
      </c>
      <c r="AH39" s="25">
        <f>MATCH(AD39,Prawdopodobieństwo!$W:$W,0)</f>
        <v>84</v>
      </c>
      <c r="AI39" s="25">
        <f>MATCH(AE39,Prawdopodobieństwo!$7:$7,0)</f>
        <v>21</v>
      </c>
      <c r="AJ39" s="37">
        <f>INDEX(Prawdopodobieństwo!$1:$1048576,AH39,AI39)</f>
        <v>0</v>
      </c>
      <c r="AK39" s="16"/>
      <c r="AL39" s="16"/>
      <c r="AM39" s="15"/>
      <c r="AN39" s="17"/>
      <c r="AO39" s="16"/>
      <c r="AP39" s="16"/>
    </row>
    <row r="40" spans="1:42">
      <c r="A40" s="16"/>
      <c r="B40" s="16"/>
      <c r="C40" s="16"/>
      <c r="D40" s="16"/>
      <c r="E40" s="16"/>
      <c r="F40" s="16"/>
      <c r="G40" s="16"/>
      <c r="H40" s="16"/>
      <c r="I40" s="15"/>
      <c r="J40" s="16"/>
      <c r="K40" s="16"/>
      <c r="L40" s="17"/>
      <c r="M40" s="16"/>
      <c r="N40" s="16"/>
      <c r="O40" s="16"/>
      <c r="P40" s="16"/>
      <c r="Q40" s="16"/>
      <c r="R40" s="16"/>
      <c r="S40" s="15"/>
      <c r="T40" s="16"/>
      <c r="U40" s="16"/>
      <c r="V40" s="17"/>
      <c r="W40" s="16"/>
      <c r="X40" s="16"/>
      <c r="Y40" s="16"/>
      <c r="Z40" s="16"/>
      <c r="AA40" s="16"/>
      <c r="AB40" s="16"/>
      <c r="AC40" s="15"/>
      <c r="AD40" s="16">
        <f t="shared" si="10"/>
        <v>3</v>
      </c>
      <c r="AE40" s="16">
        <f t="shared" si="23"/>
        <v>13</v>
      </c>
      <c r="AF40" s="25">
        <f t="shared" si="12"/>
        <v>134</v>
      </c>
      <c r="AG40" s="38">
        <f t="shared" si="37"/>
        <v>0.25</v>
      </c>
      <c r="AH40" s="25">
        <f>MATCH(AD40,Prawdopodobieństwo!$W:$W,0)</f>
        <v>84</v>
      </c>
      <c r="AI40" s="25">
        <f>MATCH(AE40,Prawdopodobieństwo!$7:$7,0)</f>
        <v>18</v>
      </c>
      <c r="AJ40" s="37">
        <f>INDEX(Prawdopodobieństwo!$1:$1048576,AH40,AI40)</f>
        <v>0</v>
      </c>
      <c r="AK40" s="16"/>
      <c r="AL40" s="16"/>
      <c r="AM40" s="15"/>
      <c r="AN40" s="17"/>
      <c r="AO40" s="16"/>
      <c r="AP40" s="16"/>
    </row>
    <row r="41" spans="1:42">
      <c r="A41" s="16"/>
      <c r="B41" s="16"/>
      <c r="C41" s="16"/>
      <c r="D41" s="16"/>
      <c r="E41" s="16"/>
      <c r="F41" s="16"/>
      <c r="G41" s="16"/>
      <c r="H41" s="16"/>
      <c r="I41" s="15"/>
      <c r="J41" s="16"/>
      <c r="K41" s="16"/>
      <c r="L41" s="17"/>
      <c r="M41" s="16"/>
      <c r="N41" s="16"/>
      <c r="O41" s="16"/>
      <c r="P41" s="16"/>
      <c r="Q41" s="16"/>
      <c r="R41" s="16"/>
      <c r="S41" s="15"/>
      <c r="T41" s="16"/>
      <c r="U41" s="16"/>
      <c r="V41" s="17"/>
      <c r="W41" s="16"/>
      <c r="X41" s="16"/>
      <c r="Y41" s="16"/>
      <c r="Z41" s="16"/>
      <c r="AA41" s="16"/>
      <c r="AB41" s="16"/>
      <c r="AC41" s="15"/>
      <c r="AD41" s="16">
        <f t="shared" si="10"/>
        <v>3</v>
      </c>
      <c r="AE41" s="16">
        <f t="shared" si="24"/>
        <v>14</v>
      </c>
      <c r="AF41" s="25">
        <f t="shared" si="12"/>
        <v>144</v>
      </c>
      <c r="AG41" s="38">
        <f t="shared" si="37"/>
        <v>0</v>
      </c>
      <c r="AH41" s="25">
        <f>MATCH(AD41,Prawdopodobieństwo!$W:$W,0)</f>
        <v>84</v>
      </c>
      <c r="AI41" s="25">
        <f>MATCH(AE41,Prawdopodobieństwo!$7:$7,0)</f>
        <v>19</v>
      </c>
      <c r="AJ41" s="37">
        <f>INDEX(Prawdopodobieństwo!$1:$1048576,AH41,AI41)</f>
        <v>0</v>
      </c>
      <c r="AK41" s="16"/>
      <c r="AL41" s="16"/>
      <c r="AM41" s="15"/>
      <c r="AN41" s="17"/>
      <c r="AO41" s="16"/>
      <c r="AP41" s="16"/>
    </row>
    <row r="42" spans="1:42">
      <c r="A42" s="26"/>
      <c r="B42" s="26"/>
      <c r="C42" s="26"/>
      <c r="D42" s="26"/>
      <c r="E42" s="26"/>
      <c r="F42" s="26"/>
      <c r="G42" s="26"/>
      <c r="H42" s="26"/>
      <c r="I42" s="28"/>
      <c r="J42" s="26"/>
      <c r="K42" s="26"/>
      <c r="L42" s="27"/>
      <c r="M42" s="26"/>
      <c r="N42" s="26"/>
      <c r="O42" s="26"/>
      <c r="P42" s="26"/>
      <c r="Q42" s="26"/>
      <c r="R42" s="26"/>
      <c r="S42" s="28"/>
      <c r="T42" s="26"/>
      <c r="U42" s="26"/>
      <c r="V42" s="27"/>
      <c r="W42" s="26"/>
      <c r="X42" s="26"/>
      <c r="Y42" s="26"/>
      <c r="Z42" s="26"/>
      <c r="AA42" s="26"/>
      <c r="AB42" s="26"/>
      <c r="AC42" s="28"/>
      <c r="AD42" s="26"/>
      <c r="AE42" s="26"/>
      <c r="AF42" s="27"/>
      <c r="AG42" s="26"/>
      <c r="AH42" s="26"/>
      <c r="AI42" s="26"/>
      <c r="AJ42" s="26"/>
      <c r="AK42" s="26"/>
      <c r="AL42" s="26"/>
      <c r="AM42" s="28"/>
      <c r="AN42" s="27"/>
      <c r="AO42" s="26"/>
      <c r="AP42" s="26"/>
    </row>
    <row r="43" spans="1:42">
      <c r="A43" s="22"/>
      <c r="B43" s="22"/>
      <c r="C43" s="22"/>
      <c r="D43" s="22"/>
      <c r="E43" s="22"/>
      <c r="F43" s="23"/>
      <c r="G43" s="23"/>
      <c r="H43" s="22"/>
      <c r="I43" s="24"/>
      <c r="J43" s="22"/>
      <c r="K43" s="22"/>
      <c r="L43" s="23"/>
      <c r="M43" s="22"/>
      <c r="N43" s="23"/>
      <c r="O43" s="23"/>
      <c r="P43" s="22"/>
      <c r="Q43" s="22"/>
      <c r="R43" s="22"/>
      <c r="S43" s="24"/>
      <c r="T43" s="22"/>
      <c r="U43" s="22"/>
      <c r="V43" s="23"/>
      <c r="W43" s="22"/>
      <c r="X43" s="23"/>
      <c r="Y43" s="23"/>
      <c r="Z43" s="22"/>
      <c r="AA43" s="22"/>
      <c r="AB43" s="22"/>
      <c r="AC43" s="24"/>
      <c r="AD43" s="22"/>
      <c r="AE43" s="22"/>
      <c r="AF43" s="23"/>
      <c r="AG43" s="22"/>
      <c r="AH43" s="23"/>
      <c r="AI43" s="23"/>
      <c r="AJ43" s="22"/>
      <c r="AK43" s="22"/>
      <c r="AL43" s="22"/>
      <c r="AM43" s="24"/>
      <c r="AN43" s="23"/>
      <c r="AO43" s="22"/>
      <c r="AP43" s="22"/>
    </row>
    <row r="44" spans="1:42">
      <c r="A44" s="16"/>
      <c r="B44" s="16">
        <f t="shared" si="0"/>
        <v>4</v>
      </c>
      <c r="C44" s="16">
        <f t="shared" si="1"/>
        <v>3</v>
      </c>
      <c r="D44" s="16"/>
      <c r="E44" s="16"/>
      <c r="F44" s="25">
        <f>MATCH(B44,Prawdopodobieństwo!$W:$W,0)</f>
        <v>85</v>
      </c>
      <c r="G44" s="25">
        <f>MATCH(C44,Prawdopodobieństwo!$7:$7,0)</f>
        <v>8</v>
      </c>
      <c r="H44" s="37">
        <f>INDEX(Prawdopodobieństwo!$1:$1048576,F44,G44)</f>
        <v>1</v>
      </c>
      <c r="I44" s="15"/>
      <c r="J44" s="16">
        <f t="shared" ref="J44:J45" si="39">IF($B44,$B44,J43)</f>
        <v>4</v>
      </c>
      <c r="K44" s="16">
        <f t="shared" si="3"/>
        <v>2</v>
      </c>
      <c r="L44" s="25">
        <f t="shared" si="4"/>
        <v>24</v>
      </c>
      <c r="M44" s="38">
        <f t="shared" ref="M44:M45" si="40">INDEX(H:H,L44)</f>
        <v>1</v>
      </c>
      <c r="N44" s="25">
        <f>MATCH(J44,Prawdopodobieństwo!$W:$W,0)</f>
        <v>85</v>
      </c>
      <c r="O44" s="25">
        <f>MATCH(K44,Prawdopodobieństwo!$7:$7,0)</f>
        <v>7</v>
      </c>
      <c r="P44" s="37">
        <f>INDEX(Prawdopodobieństwo!$1:$1048576,N44,O44)</f>
        <v>0.5</v>
      </c>
      <c r="Q44" s="16"/>
      <c r="R44" s="39">
        <f t="shared" ref="R44" si="41">(1-SUM(M44:M52)+SUMPRODUCT(P44:P52,M44:M52))*H44</f>
        <v>0.5</v>
      </c>
      <c r="S44" s="15"/>
      <c r="T44" s="16">
        <f t="shared" si="6"/>
        <v>4</v>
      </c>
      <c r="U44" s="16">
        <f t="shared" si="7"/>
        <v>8</v>
      </c>
      <c r="V44" s="25">
        <f t="shared" si="8"/>
        <v>84</v>
      </c>
      <c r="W44" s="38">
        <f t="shared" ref="W44:W47" si="42">INDEX(R:R,V44)</f>
        <v>0.5</v>
      </c>
      <c r="X44" s="25">
        <f>MATCH(T44,Prawdopodobieństwo!$W:$W,0)</f>
        <v>85</v>
      </c>
      <c r="Y44" s="25">
        <f>MATCH(U44,Prawdopodobieństwo!$7:$7,0)</f>
        <v>13</v>
      </c>
      <c r="Z44" s="37">
        <f>INDEX(Prawdopodobieństwo!$1:$1048576,X44,Y44)</f>
        <v>0.5</v>
      </c>
      <c r="AA44" s="16"/>
      <c r="AB44" s="39">
        <f t="shared" ref="AB44" si="43">(1-SUM(W44:W52)+SUMPRODUCT(Z44:Z52,W44:W52))*R44</f>
        <v>0.25</v>
      </c>
      <c r="AC44" s="15"/>
      <c r="AD44" s="16">
        <f t="shared" si="10"/>
        <v>4</v>
      </c>
      <c r="AE44" s="16">
        <f t="shared" si="11"/>
        <v>12</v>
      </c>
      <c r="AF44" s="25">
        <f t="shared" si="12"/>
        <v>124</v>
      </c>
      <c r="AG44" s="38">
        <f t="shared" ref="AG44:AG51" si="44">INDEX(AB:AB,AF44)</f>
        <v>0.125</v>
      </c>
      <c r="AH44" s="25">
        <f>MATCH(AD44,Prawdopodobieństwo!$W:$W,0)</f>
        <v>85</v>
      </c>
      <c r="AI44" s="25">
        <f>MATCH(AE44,Prawdopodobieństwo!$7:$7,0)</f>
        <v>17</v>
      </c>
      <c r="AJ44" s="37">
        <f>INDEX(Prawdopodobieństwo!$1:$1048576,AH44,AI44)</f>
        <v>0.5</v>
      </c>
      <c r="AK44" s="16"/>
      <c r="AL44" s="39">
        <f t="shared" ref="AL44" si="45">(1-SUM(AG44:AG52)+SUMPRODUCT(AJ44:AJ52,AG44:AG52))*AB44</f>
        <v>0.125</v>
      </c>
      <c r="AM44" s="15"/>
      <c r="AN44" s="25">
        <f>MATCH(B44,Mecze!A:A,0)</f>
        <v>17</v>
      </c>
      <c r="AO44" s="16" t="str">
        <f>INDEX(Mecze!D:D,AN44)</f>
        <v>Portugalia</v>
      </c>
      <c r="AP44" s="16"/>
    </row>
    <row r="45" spans="1:42">
      <c r="A45" s="16"/>
      <c r="B45" s="16"/>
      <c r="C45" s="16"/>
      <c r="D45" s="16"/>
      <c r="E45" s="16"/>
      <c r="F45" s="16"/>
      <c r="G45" s="16"/>
      <c r="H45" s="16"/>
      <c r="I45" s="15"/>
      <c r="J45" s="16">
        <f t="shared" si="39"/>
        <v>4</v>
      </c>
      <c r="K45" s="16">
        <f t="shared" si="14"/>
        <v>1</v>
      </c>
      <c r="L45" s="25">
        <f t="shared" si="4"/>
        <v>14</v>
      </c>
      <c r="M45" s="38">
        <f t="shared" si="40"/>
        <v>0</v>
      </c>
      <c r="N45" s="25">
        <f>MATCH(J45,Prawdopodobieństwo!$W:$W,0)</f>
        <v>85</v>
      </c>
      <c r="O45" s="25">
        <f>MATCH(K45,Prawdopodobieństwo!$7:$7,0)</f>
        <v>6</v>
      </c>
      <c r="P45" s="37">
        <f>INDEX(Prawdopodobieństwo!$1:$1048576,N45,O45)</f>
        <v>1</v>
      </c>
      <c r="Q45" s="16"/>
      <c r="R45" s="16"/>
      <c r="S45" s="15"/>
      <c r="T45" s="16">
        <f t="shared" si="6"/>
        <v>4</v>
      </c>
      <c r="U45" s="16">
        <f t="shared" si="15"/>
        <v>7</v>
      </c>
      <c r="V45" s="25">
        <f t="shared" si="8"/>
        <v>74</v>
      </c>
      <c r="W45" s="38">
        <f t="shared" si="42"/>
        <v>0</v>
      </c>
      <c r="X45" s="25">
        <f>MATCH(T45,Prawdopodobieństwo!$W:$W,0)</f>
        <v>85</v>
      </c>
      <c r="Y45" s="25">
        <f>MATCH(U45,Prawdopodobieństwo!$7:$7,0)</f>
        <v>12</v>
      </c>
      <c r="Z45" s="37">
        <f>INDEX(Prawdopodobieństwo!$1:$1048576,X45,Y45)</f>
        <v>1</v>
      </c>
      <c r="AA45" s="16"/>
      <c r="AB45" s="16"/>
      <c r="AC45" s="15"/>
      <c r="AD45" s="16">
        <f t="shared" si="10"/>
        <v>4</v>
      </c>
      <c r="AE45" s="16">
        <f t="shared" si="16"/>
        <v>11</v>
      </c>
      <c r="AF45" s="25">
        <f t="shared" si="12"/>
        <v>114</v>
      </c>
      <c r="AG45" s="38">
        <f t="shared" si="44"/>
        <v>0.125</v>
      </c>
      <c r="AH45" s="25">
        <f>MATCH(AD45,Prawdopodobieństwo!$W:$W,0)</f>
        <v>85</v>
      </c>
      <c r="AI45" s="25">
        <f>MATCH(AE45,Prawdopodobieństwo!$7:$7,0)</f>
        <v>16</v>
      </c>
      <c r="AJ45" s="37">
        <f>INDEX(Prawdopodobieństwo!$1:$1048576,AH45,AI45)</f>
        <v>0.5</v>
      </c>
      <c r="AK45" s="16"/>
      <c r="AL45" s="16"/>
      <c r="AM45" s="15"/>
      <c r="AN45" s="17"/>
      <c r="AO45" s="16"/>
      <c r="AP45" s="16"/>
    </row>
    <row r="46" spans="1:42">
      <c r="A46" s="16"/>
      <c r="B46" s="16"/>
      <c r="C46" s="16"/>
      <c r="D46" s="16"/>
      <c r="E46" s="16"/>
      <c r="F46" s="16"/>
      <c r="G46" s="16"/>
      <c r="H46" s="16"/>
      <c r="I46" s="15"/>
      <c r="J46" s="16"/>
      <c r="K46" s="16"/>
      <c r="L46" s="17"/>
      <c r="M46" s="16"/>
      <c r="N46" s="16"/>
      <c r="O46" s="16"/>
      <c r="P46" s="16"/>
      <c r="Q46" s="16"/>
      <c r="R46" s="16"/>
      <c r="S46" s="15"/>
      <c r="T46" s="16">
        <f t="shared" si="6"/>
        <v>4</v>
      </c>
      <c r="U46" s="16">
        <f t="shared" si="17"/>
        <v>6</v>
      </c>
      <c r="V46" s="25">
        <f t="shared" si="8"/>
        <v>64</v>
      </c>
      <c r="W46" s="38">
        <f t="shared" si="42"/>
        <v>0</v>
      </c>
      <c r="X46" s="25">
        <f>MATCH(T46,Prawdopodobieństwo!$W:$W,0)</f>
        <v>85</v>
      </c>
      <c r="Y46" s="25">
        <f>MATCH(U46,Prawdopodobieństwo!$7:$7,0)</f>
        <v>11</v>
      </c>
      <c r="Z46" s="37">
        <f>INDEX(Prawdopodobieństwo!$1:$1048576,X46,Y46)</f>
        <v>1</v>
      </c>
      <c r="AA46" s="16"/>
      <c r="AB46" s="16"/>
      <c r="AC46" s="15"/>
      <c r="AD46" s="16">
        <f t="shared" si="10"/>
        <v>4</v>
      </c>
      <c r="AE46" s="16">
        <f t="shared" si="18"/>
        <v>10</v>
      </c>
      <c r="AF46" s="25">
        <f t="shared" si="12"/>
        <v>104</v>
      </c>
      <c r="AG46" s="38">
        <f t="shared" si="44"/>
        <v>0</v>
      </c>
      <c r="AH46" s="25">
        <f>MATCH(AD46,Prawdopodobieństwo!$W:$W,0)</f>
        <v>85</v>
      </c>
      <c r="AI46" s="25">
        <f>MATCH(AE46,Prawdopodobieństwo!$7:$7,0)</f>
        <v>15</v>
      </c>
      <c r="AJ46" s="37">
        <f>INDEX(Prawdopodobieństwo!$1:$1048576,AH46,AI46)</f>
        <v>1</v>
      </c>
      <c r="AK46" s="16"/>
      <c r="AL46" s="16"/>
      <c r="AM46" s="15"/>
      <c r="AN46" s="17"/>
      <c r="AO46" s="16"/>
      <c r="AP46" s="16"/>
    </row>
    <row r="47" spans="1:42">
      <c r="A47" s="16"/>
      <c r="B47" s="16"/>
      <c r="C47" s="16"/>
      <c r="D47" s="16"/>
      <c r="E47" s="16"/>
      <c r="F47" s="16"/>
      <c r="G47" s="16"/>
      <c r="H47" s="16"/>
      <c r="I47" s="15"/>
      <c r="J47" s="16"/>
      <c r="K47" s="16"/>
      <c r="L47" s="17"/>
      <c r="M47" s="16"/>
      <c r="N47" s="16"/>
      <c r="O47" s="16"/>
      <c r="P47" s="16"/>
      <c r="Q47" s="16"/>
      <c r="R47" s="16"/>
      <c r="S47" s="15"/>
      <c r="T47" s="16">
        <f t="shared" si="6"/>
        <v>4</v>
      </c>
      <c r="U47" s="16">
        <f t="shared" si="19"/>
        <v>5</v>
      </c>
      <c r="V47" s="25">
        <f t="shared" si="8"/>
        <v>54</v>
      </c>
      <c r="W47" s="38">
        <f t="shared" si="42"/>
        <v>0.5</v>
      </c>
      <c r="X47" s="25">
        <f>MATCH(T47,Prawdopodobieństwo!$W:$W,0)</f>
        <v>85</v>
      </c>
      <c r="Y47" s="25">
        <f>MATCH(U47,Prawdopodobieństwo!$7:$7,0)</f>
        <v>10</v>
      </c>
      <c r="Z47" s="37">
        <f>INDEX(Prawdopodobieństwo!$1:$1048576,X47,Y47)</f>
        <v>0.5</v>
      </c>
      <c r="AA47" s="16"/>
      <c r="AB47" s="16"/>
      <c r="AC47" s="15"/>
      <c r="AD47" s="16">
        <f t="shared" si="10"/>
        <v>4</v>
      </c>
      <c r="AE47" s="16">
        <f t="shared" si="20"/>
        <v>9</v>
      </c>
      <c r="AF47" s="25">
        <f t="shared" si="12"/>
        <v>94</v>
      </c>
      <c r="AG47" s="38">
        <f t="shared" si="44"/>
        <v>0.25</v>
      </c>
      <c r="AH47" s="25">
        <f>MATCH(AD47,Prawdopodobieństwo!$W:$W,0)</f>
        <v>85</v>
      </c>
      <c r="AI47" s="25">
        <f>MATCH(AE47,Prawdopodobieństwo!$7:$7,0)</f>
        <v>14</v>
      </c>
      <c r="AJ47" s="37">
        <f>INDEX(Prawdopodobieństwo!$1:$1048576,AH47,AI47)</f>
        <v>0.5</v>
      </c>
      <c r="AK47" s="16"/>
      <c r="AL47" s="16"/>
      <c r="AM47" s="15"/>
      <c r="AN47" s="17"/>
      <c r="AO47" s="16"/>
      <c r="AP47" s="16"/>
    </row>
    <row r="48" spans="1:42">
      <c r="A48" s="16"/>
      <c r="B48" s="16"/>
      <c r="C48" s="16"/>
      <c r="D48" s="16"/>
      <c r="E48" s="16"/>
      <c r="F48" s="16"/>
      <c r="G48" s="16"/>
      <c r="H48" s="16"/>
      <c r="I48" s="15"/>
      <c r="J48" s="16"/>
      <c r="K48" s="16"/>
      <c r="L48" s="17"/>
      <c r="M48" s="16"/>
      <c r="N48" s="16"/>
      <c r="O48" s="16"/>
      <c r="P48" s="16"/>
      <c r="Q48" s="16"/>
      <c r="R48" s="16"/>
      <c r="S48" s="15"/>
      <c r="T48" s="16"/>
      <c r="U48" s="16"/>
      <c r="V48" s="17"/>
      <c r="W48" s="16"/>
      <c r="X48" s="16"/>
      <c r="Y48" s="16"/>
      <c r="Z48" s="16"/>
      <c r="AA48" s="16"/>
      <c r="AB48" s="16"/>
      <c r="AC48" s="15"/>
      <c r="AD48" s="16">
        <f t="shared" si="10"/>
        <v>4</v>
      </c>
      <c r="AE48" s="16">
        <f t="shared" si="21"/>
        <v>16</v>
      </c>
      <c r="AF48" s="25">
        <f t="shared" si="12"/>
        <v>164</v>
      </c>
      <c r="AG48" s="38">
        <f t="shared" si="44"/>
        <v>0.1</v>
      </c>
      <c r="AH48" s="25">
        <f>MATCH(AD48,Prawdopodobieństwo!$W:$W,0)</f>
        <v>85</v>
      </c>
      <c r="AI48" s="25">
        <f>MATCH(AE48,Prawdopodobieństwo!$7:$7,0)</f>
        <v>21</v>
      </c>
      <c r="AJ48" s="37">
        <f>INDEX(Prawdopodobieństwo!$1:$1048576,AH48,AI48)</f>
        <v>0.5</v>
      </c>
      <c r="AK48" s="16"/>
      <c r="AL48" s="16"/>
      <c r="AM48" s="15"/>
      <c r="AN48" s="17"/>
      <c r="AO48" s="16"/>
      <c r="AP48" s="16"/>
    </row>
    <row r="49" spans="1:42">
      <c r="A49" s="16"/>
      <c r="B49" s="16"/>
      <c r="C49" s="16"/>
      <c r="D49" s="16"/>
      <c r="E49" s="16"/>
      <c r="F49" s="16"/>
      <c r="G49" s="16"/>
      <c r="H49" s="16"/>
      <c r="I49" s="15"/>
      <c r="J49" s="16"/>
      <c r="K49" s="16"/>
      <c r="L49" s="17"/>
      <c r="M49" s="16"/>
      <c r="N49" s="16"/>
      <c r="O49" s="16"/>
      <c r="P49" s="16"/>
      <c r="Q49" s="16"/>
      <c r="R49" s="16"/>
      <c r="S49" s="15"/>
      <c r="T49" s="16"/>
      <c r="U49" s="16"/>
      <c r="V49" s="17"/>
      <c r="W49" s="16"/>
      <c r="X49" s="16"/>
      <c r="Y49" s="16"/>
      <c r="Z49" s="16"/>
      <c r="AA49" s="16"/>
      <c r="AB49" s="16"/>
      <c r="AC49" s="15"/>
      <c r="AD49" s="16">
        <f t="shared" si="10"/>
        <v>4</v>
      </c>
      <c r="AE49" s="16">
        <f t="shared" si="22"/>
        <v>15</v>
      </c>
      <c r="AF49" s="25">
        <f t="shared" si="12"/>
        <v>154</v>
      </c>
      <c r="AG49" s="38">
        <f t="shared" si="44"/>
        <v>0.15</v>
      </c>
      <c r="AH49" s="25">
        <f>MATCH(AD49,Prawdopodobieństwo!$W:$W,0)</f>
        <v>85</v>
      </c>
      <c r="AI49" s="25">
        <f>MATCH(AE49,Prawdopodobieństwo!$7:$7,0)</f>
        <v>20</v>
      </c>
      <c r="AJ49" s="37">
        <f>INDEX(Prawdopodobieństwo!$1:$1048576,AH49,AI49)</f>
        <v>0.5</v>
      </c>
      <c r="AK49" s="16"/>
      <c r="AL49" s="16"/>
      <c r="AM49" s="15"/>
      <c r="AN49" s="17"/>
      <c r="AO49" s="16"/>
      <c r="AP49" s="16"/>
    </row>
    <row r="50" spans="1:42">
      <c r="A50" s="16"/>
      <c r="B50" s="16"/>
      <c r="C50" s="16"/>
      <c r="D50" s="16"/>
      <c r="E50" s="16"/>
      <c r="F50" s="16"/>
      <c r="G50" s="16"/>
      <c r="H50" s="16"/>
      <c r="I50" s="15"/>
      <c r="J50" s="16"/>
      <c r="K50" s="16"/>
      <c r="L50" s="17"/>
      <c r="M50" s="16"/>
      <c r="N50" s="16"/>
      <c r="O50" s="16"/>
      <c r="P50" s="16"/>
      <c r="Q50" s="16"/>
      <c r="R50" s="16"/>
      <c r="S50" s="15"/>
      <c r="T50" s="16"/>
      <c r="U50" s="16"/>
      <c r="V50" s="17"/>
      <c r="W50" s="16"/>
      <c r="X50" s="16"/>
      <c r="Y50" s="16"/>
      <c r="Z50" s="16"/>
      <c r="AA50" s="16"/>
      <c r="AB50" s="16"/>
      <c r="AC50" s="15"/>
      <c r="AD50" s="16">
        <f t="shared" si="10"/>
        <v>4</v>
      </c>
      <c r="AE50" s="16">
        <f t="shared" si="23"/>
        <v>14</v>
      </c>
      <c r="AF50" s="25">
        <f t="shared" si="12"/>
        <v>144</v>
      </c>
      <c r="AG50" s="38">
        <f t="shared" si="44"/>
        <v>0</v>
      </c>
      <c r="AH50" s="25">
        <f>MATCH(AD50,Prawdopodobieństwo!$W:$W,0)</f>
        <v>85</v>
      </c>
      <c r="AI50" s="25">
        <f>MATCH(AE50,Prawdopodobieństwo!$7:$7,0)</f>
        <v>19</v>
      </c>
      <c r="AJ50" s="37">
        <f>INDEX(Prawdopodobieństwo!$1:$1048576,AH50,AI50)</f>
        <v>1</v>
      </c>
      <c r="AK50" s="16"/>
      <c r="AL50" s="16"/>
      <c r="AM50" s="15"/>
      <c r="AN50" s="17"/>
      <c r="AO50" s="16"/>
      <c r="AP50" s="16"/>
    </row>
    <row r="51" spans="1:42">
      <c r="A51" s="16"/>
      <c r="B51" s="16"/>
      <c r="C51" s="16"/>
      <c r="D51" s="16"/>
      <c r="E51" s="16"/>
      <c r="F51" s="16"/>
      <c r="G51" s="16"/>
      <c r="H51" s="16"/>
      <c r="I51" s="15"/>
      <c r="J51" s="16"/>
      <c r="K51" s="16"/>
      <c r="L51" s="17"/>
      <c r="M51" s="16"/>
      <c r="N51" s="16"/>
      <c r="O51" s="16"/>
      <c r="P51" s="16"/>
      <c r="Q51" s="16"/>
      <c r="R51" s="16"/>
      <c r="S51" s="15"/>
      <c r="T51" s="16"/>
      <c r="U51" s="16"/>
      <c r="V51" s="17"/>
      <c r="W51" s="16"/>
      <c r="X51" s="16"/>
      <c r="Y51" s="16"/>
      <c r="Z51" s="16"/>
      <c r="AA51" s="16"/>
      <c r="AB51" s="16"/>
      <c r="AC51" s="15"/>
      <c r="AD51" s="16">
        <f t="shared" si="10"/>
        <v>4</v>
      </c>
      <c r="AE51" s="16">
        <f t="shared" si="24"/>
        <v>13</v>
      </c>
      <c r="AF51" s="25">
        <f t="shared" si="12"/>
        <v>134</v>
      </c>
      <c r="AG51" s="38">
        <f t="shared" si="44"/>
        <v>0.25</v>
      </c>
      <c r="AH51" s="25">
        <f>MATCH(AD51,Prawdopodobieństwo!$W:$W,0)</f>
        <v>85</v>
      </c>
      <c r="AI51" s="25">
        <f>MATCH(AE51,Prawdopodobieństwo!$7:$7,0)</f>
        <v>18</v>
      </c>
      <c r="AJ51" s="37">
        <f>INDEX(Prawdopodobieństwo!$1:$1048576,AH51,AI51)</f>
        <v>0.5</v>
      </c>
      <c r="AK51" s="16"/>
      <c r="AL51" s="16"/>
      <c r="AM51" s="15"/>
      <c r="AN51" s="17"/>
      <c r="AO51" s="16"/>
      <c r="AP51" s="16"/>
    </row>
    <row r="52" spans="1:42">
      <c r="A52" s="26"/>
      <c r="B52" s="26"/>
      <c r="C52" s="26"/>
      <c r="D52" s="26"/>
      <c r="E52" s="26"/>
      <c r="F52" s="26"/>
      <c r="G52" s="26"/>
      <c r="H52" s="26"/>
      <c r="I52" s="28"/>
      <c r="J52" s="26"/>
      <c r="K52" s="26"/>
      <c r="L52" s="27"/>
      <c r="M52" s="26"/>
      <c r="N52" s="26"/>
      <c r="O52" s="26"/>
      <c r="P52" s="26"/>
      <c r="Q52" s="26"/>
      <c r="R52" s="26"/>
      <c r="S52" s="28"/>
      <c r="T52" s="26"/>
      <c r="U52" s="26"/>
      <c r="V52" s="27"/>
      <c r="W52" s="26"/>
      <c r="X52" s="26"/>
      <c r="Y52" s="26"/>
      <c r="Z52" s="26"/>
      <c r="AA52" s="26"/>
      <c r="AB52" s="26"/>
      <c r="AC52" s="28"/>
      <c r="AD52" s="26"/>
      <c r="AE52" s="26"/>
      <c r="AF52" s="27"/>
      <c r="AG52" s="26"/>
      <c r="AH52" s="26"/>
      <c r="AI52" s="26"/>
      <c r="AJ52" s="26"/>
      <c r="AK52" s="26"/>
      <c r="AL52" s="26"/>
      <c r="AM52" s="28"/>
      <c r="AN52" s="27"/>
      <c r="AO52" s="26"/>
      <c r="AP52" s="26"/>
    </row>
    <row r="53" spans="1:42">
      <c r="A53" s="22"/>
      <c r="B53" s="22"/>
      <c r="C53" s="22"/>
      <c r="D53" s="22"/>
      <c r="E53" s="22"/>
      <c r="F53" s="23"/>
      <c r="G53" s="23"/>
      <c r="H53" s="22"/>
      <c r="I53" s="24"/>
      <c r="J53" s="22"/>
      <c r="K53" s="22"/>
      <c r="L53" s="23"/>
      <c r="M53" s="22"/>
      <c r="N53" s="23"/>
      <c r="O53" s="23"/>
      <c r="P53" s="22"/>
      <c r="Q53" s="22"/>
      <c r="R53" s="22"/>
      <c r="S53" s="24"/>
      <c r="T53" s="22"/>
      <c r="U53" s="22"/>
      <c r="V53" s="23"/>
      <c r="W53" s="22"/>
      <c r="X53" s="23"/>
      <c r="Y53" s="23"/>
      <c r="Z53" s="22"/>
      <c r="AA53" s="22"/>
      <c r="AB53" s="22"/>
      <c r="AC53" s="24"/>
      <c r="AD53" s="22"/>
      <c r="AE53" s="22"/>
      <c r="AF53" s="23"/>
      <c r="AG53" s="22"/>
      <c r="AH53" s="23"/>
      <c r="AI53" s="23"/>
      <c r="AJ53" s="22"/>
      <c r="AK53" s="22"/>
      <c r="AL53" s="22"/>
      <c r="AM53" s="24"/>
      <c r="AN53" s="23"/>
      <c r="AO53" s="22"/>
      <c r="AP53" s="22"/>
    </row>
    <row r="54" spans="1:42">
      <c r="A54" s="16"/>
      <c r="B54" s="16">
        <f t="shared" si="0"/>
        <v>5</v>
      </c>
      <c r="C54" s="16">
        <f t="shared" si="1"/>
        <v>6</v>
      </c>
      <c r="D54" s="16"/>
      <c r="E54" s="16"/>
      <c r="F54" s="25">
        <f>MATCH(B54,Prawdopodobieństwo!$W:$W,0)</f>
        <v>86</v>
      </c>
      <c r="G54" s="25">
        <f>MATCH(C54,Prawdopodobieństwo!$7:$7,0)</f>
        <v>11</v>
      </c>
      <c r="H54" s="37">
        <f>INDEX(Prawdopodobieństwo!$1:$1048576,F54,G54)</f>
        <v>1</v>
      </c>
      <c r="I54" s="15"/>
      <c r="J54" s="16">
        <f t="shared" ref="J54:J55" si="46">IF($B54,$B54,J53)</f>
        <v>5</v>
      </c>
      <c r="K54" s="16">
        <f t="shared" si="3"/>
        <v>7</v>
      </c>
      <c r="L54" s="25">
        <f t="shared" si="4"/>
        <v>74</v>
      </c>
      <c r="M54" s="38">
        <f t="shared" ref="M54:M55" si="47">INDEX(H:H,L54)</f>
        <v>0</v>
      </c>
      <c r="N54" s="25">
        <f>MATCH(J54,Prawdopodobieństwo!$W:$W,0)</f>
        <v>86</v>
      </c>
      <c r="O54" s="25">
        <f>MATCH(K54,Prawdopodobieństwo!$7:$7,0)</f>
        <v>12</v>
      </c>
      <c r="P54" s="37">
        <f>INDEX(Prawdopodobieństwo!$1:$1048576,N54,O54)</f>
        <v>1</v>
      </c>
      <c r="Q54" s="16"/>
      <c r="R54" s="39">
        <f t="shared" ref="R54" si="48">(1-SUM(M54:M62)+SUMPRODUCT(P54:P62,M54:M62))*H54</f>
        <v>0.5</v>
      </c>
      <c r="S54" s="15"/>
      <c r="T54" s="16">
        <f t="shared" si="6"/>
        <v>5</v>
      </c>
      <c r="U54" s="16">
        <f t="shared" si="7"/>
        <v>1</v>
      </c>
      <c r="V54" s="25">
        <f t="shared" si="8"/>
        <v>14</v>
      </c>
      <c r="W54" s="38">
        <f t="shared" ref="W54:W57" si="49">INDEX(R:R,V54)</f>
        <v>0</v>
      </c>
      <c r="X54" s="25">
        <f>MATCH(T54,Prawdopodobieństwo!$W:$W,0)</f>
        <v>86</v>
      </c>
      <c r="Y54" s="25">
        <f>MATCH(U54,Prawdopodobieństwo!$7:$7,0)</f>
        <v>6</v>
      </c>
      <c r="Z54" s="37">
        <f>INDEX(Prawdopodobieństwo!$1:$1048576,X54,Y54)</f>
        <v>1</v>
      </c>
      <c r="AA54" s="16"/>
      <c r="AB54" s="39">
        <f t="shared" ref="AB54" si="50">(1-SUM(W54:W62)+SUMPRODUCT(Z54:Z62,W54:W62))*R54</f>
        <v>0.25</v>
      </c>
      <c r="AC54" s="15"/>
      <c r="AD54" s="16">
        <f t="shared" si="10"/>
        <v>5</v>
      </c>
      <c r="AE54" s="16">
        <f t="shared" si="11"/>
        <v>13</v>
      </c>
      <c r="AF54" s="25">
        <f t="shared" si="12"/>
        <v>134</v>
      </c>
      <c r="AG54" s="38">
        <f t="shared" ref="AG54:AG61" si="51">INDEX(AB:AB,AF54)</f>
        <v>0.25</v>
      </c>
      <c r="AH54" s="25">
        <f>MATCH(AD54,Prawdopodobieństwo!$W:$W,0)</f>
        <v>86</v>
      </c>
      <c r="AI54" s="25">
        <f>MATCH(AE54,Prawdopodobieństwo!$7:$7,0)</f>
        <v>18</v>
      </c>
      <c r="AJ54" s="37">
        <f>INDEX(Prawdopodobieństwo!$1:$1048576,AH54,AI54)</f>
        <v>0.5</v>
      </c>
      <c r="AK54" s="16"/>
      <c r="AL54" s="39">
        <f t="shared" ref="AL54" si="52">(1-SUM(AG54:AG62)+SUMPRODUCT(AJ54:AJ62,AG54:AG62))*AB54</f>
        <v>0.125</v>
      </c>
      <c r="AM54" s="15"/>
      <c r="AN54" s="25">
        <f>MATCH(B54,Mecze!A:A,0)</f>
        <v>19</v>
      </c>
      <c r="AO54" s="16" t="str">
        <f>INDEX(Mecze!D:D,AN54)</f>
        <v>Walia</v>
      </c>
      <c r="AP54" s="16"/>
    </row>
    <row r="55" spans="1:42">
      <c r="A55" s="16"/>
      <c r="B55" s="16"/>
      <c r="C55" s="16"/>
      <c r="D55" s="16"/>
      <c r="E55" s="16"/>
      <c r="F55" s="16"/>
      <c r="G55" s="16"/>
      <c r="H55" s="16"/>
      <c r="I55" s="15"/>
      <c r="J55" s="16">
        <f t="shared" si="46"/>
        <v>5</v>
      </c>
      <c r="K55" s="16">
        <f t="shared" si="14"/>
        <v>8</v>
      </c>
      <c r="L55" s="25">
        <f t="shared" si="4"/>
        <v>84</v>
      </c>
      <c r="M55" s="38">
        <f t="shared" si="47"/>
        <v>1</v>
      </c>
      <c r="N55" s="25">
        <f>MATCH(J55,Prawdopodobieństwo!$W:$W,0)</f>
        <v>86</v>
      </c>
      <c r="O55" s="25">
        <f>MATCH(K55,Prawdopodobieństwo!$7:$7,0)</f>
        <v>13</v>
      </c>
      <c r="P55" s="37">
        <f>INDEX(Prawdopodobieństwo!$1:$1048576,N55,O55)</f>
        <v>0.5</v>
      </c>
      <c r="Q55" s="16"/>
      <c r="R55" s="16"/>
      <c r="S55" s="15"/>
      <c r="T55" s="16">
        <f t="shared" si="6"/>
        <v>5</v>
      </c>
      <c r="U55" s="16">
        <f t="shared" si="15"/>
        <v>2</v>
      </c>
      <c r="V55" s="25">
        <f t="shared" si="8"/>
        <v>24</v>
      </c>
      <c r="W55" s="38">
        <f t="shared" si="49"/>
        <v>0.5</v>
      </c>
      <c r="X55" s="25">
        <f>MATCH(T55,Prawdopodobieństwo!$W:$W,0)</f>
        <v>86</v>
      </c>
      <c r="Y55" s="25">
        <f>MATCH(U55,Prawdopodobieństwo!$7:$7,0)</f>
        <v>7</v>
      </c>
      <c r="Z55" s="37">
        <f>INDEX(Prawdopodobieństwo!$1:$1048576,X55,Y55)</f>
        <v>0.5</v>
      </c>
      <c r="AA55" s="16"/>
      <c r="AB55" s="16"/>
      <c r="AC55" s="15"/>
      <c r="AD55" s="16">
        <f t="shared" si="10"/>
        <v>5</v>
      </c>
      <c r="AE55" s="16">
        <f t="shared" si="16"/>
        <v>14</v>
      </c>
      <c r="AF55" s="25">
        <f t="shared" si="12"/>
        <v>144</v>
      </c>
      <c r="AG55" s="38">
        <f t="shared" si="51"/>
        <v>0</v>
      </c>
      <c r="AH55" s="25">
        <f>MATCH(AD55,Prawdopodobieństwo!$W:$W,0)</f>
        <v>86</v>
      </c>
      <c r="AI55" s="25">
        <f>MATCH(AE55,Prawdopodobieństwo!$7:$7,0)</f>
        <v>19</v>
      </c>
      <c r="AJ55" s="37">
        <f>INDEX(Prawdopodobieństwo!$1:$1048576,AH55,AI55)</f>
        <v>1</v>
      </c>
      <c r="AK55" s="16"/>
      <c r="AL55" s="16"/>
      <c r="AM55" s="15"/>
      <c r="AN55" s="17"/>
      <c r="AO55" s="16"/>
      <c r="AP55" s="16"/>
    </row>
    <row r="56" spans="1:42">
      <c r="A56" s="16"/>
      <c r="B56" s="16"/>
      <c r="C56" s="16"/>
      <c r="D56" s="16"/>
      <c r="E56" s="16"/>
      <c r="F56" s="16"/>
      <c r="G56" s="16"/>
      <c r="H56" s="16"/>
      <c r="I56" s="15"/>
      <c r="J56" s="16"/>
      <c r="K56" s="16"/>
      <c r="L56" s="17"/>
      <c r="M56" s="16"/>
      <c r="N56" s="16"/>
      <c r="O56" s="16"/>
      <c r="P56" s="16"/>
      <c r="Q56" s="16"/>
      <c r="R56" s="16"/>
      <c r="S56" s="15"/>
      <c r="T56" s="16">
        <f t="shared" si="6"/>
        <v>5</v>
      </c>
      <c r="U56" s="16">
        <f t="shared" si="17"/>
        <v>3</v>
      </c>
      <c r="V56" s="25">
        <f t="shared" si="8"/>
        <v>34</v>
      </c>
      <c r="W56" s="38">
        <f t="shared" si="49"/>
        <v>0</v>
      </c>
      <c r="X56" s="25">
        <f>MATCH(T56,Prawdopodobieństwo!$W:$W,0)</f>
        <v>86</v>
      </c>
      <c r="Y56" s="25">
        <f>MATCH(U56,Prawdopodobieństwo!$7:$7,0)</f>
        <v>8</v>
      </c>
      <c r="Z56" s="37">
        <f>INDEX(Prawdopodobieństwo!$1:$1048576,X56,Y56)</f>
        <v>1</v>
      </c>
      <c r="AA56" s="16"/>
      <c r="AB56" s="16"/>
      <c r="AC56" s="15"/>
      <c r="AD56" s="16">
        <f t="shared" si="10"/>
        <v>5</v>
      </c>
      <c r="AE56" s="16">
        <f t="shared" si="18"/>
        <v>15</v>
      </c>
      <c r="AF56" s="25">
        <f t="shared" si="12"/>
        <v>154</v>
      </c>
      <c r="AG56" s="38">
        <f t="shared" si="51"/>
        <v>0.15</v>
      </c>
      <c r="AH56" s="25">
        <f>MATCH(AD56,Prawdopodobieństwo!$W:$W,0)</f>
        <v>86</v>
      </c>
      <c r="AI56" s="25">
        <f>MATCH(AE56,Prawdopodobieństwo!$7:$7,0)</f>
        <v>20</v>
      </c>
      <c r="AJ56" s="37">
        <f>INDEX(Prawdopodobieństwo!$1:$1048576,AH56,AI56)</f>
        <v>0.5</v>
      </c>
      <c r="AK56" s="16"/>
      <c r="AL56" s="16"/>
      <c r="AM56" s="15"/>
      <c r="AN56" s="17"/>
      <c r="AO56" s="16"/>
      <c r="AP56" s="16"/>
    </row>
    <row r="57" spans="1:42">
      <c r="A57" s="16"/>
      <c r="B57" s="16"/>
      <c r="C57" s="16"/>
      <c r="D57" s="16"/>
      <c r="E57" s="16"/>
      <c r="F57" s="16"/>
      <c r="G57" s="16"/>
      <c r="H57" s="16"/>
      <c r="I57" s="15"/>
      <c r="J57" s="16"/>
      <c r="K57" s="16"/>
      <c r="L57" s="17"/>
      <c r="M57" s="16"/>
      <c r="N57" s="16"/>
      <c r="O57" s="16"/>
      <c r="P57" s="16"/>
      <c r="Q57" s="16"/>
      <c r="R57" s="16"/>
      <c r="S57" s="15"/>
      <c r="T57" s="16">
        <f t="shared" si="6"/>
        <v>5</v>
      </c>
      <c r="U57" s="16">
        <f t="shared" si="19"/>
        <v>4</v>
      </c>
      <c r="V57" s="25">
        <f t="shared" si="8"/>
        <v>44</v>
      </c>
      <c r="W57" s="38">
        <f t="shared" si="49"/>
        <v>0.5</v>
      </c>
      <c r="X57" s="25">
        <f>MATCH(T57,Prawdopodobieństwo!$W:$W,0)</f>
        <v>86</v>
      </c>
      <c r="Y57" s="25">
        <f>MATCH(U57,Prawdopodobieństwo!$7:$7,0)</f>
        <v>9</v>
      </c>
      <c r="Z57" s="37">
        <f>INDEX(Prawdopodobieństwo!$1:$1048576,X57,Y57)</f>
        <v>0.5</v>
      </c>
      <c r="AA57" s="16"/>
      <c r="AB57" s="16"/>
      <c r="AC57" s="15"/>
      <c r="AD57" s="16">
        <f t="shared" si="10"/>
        <v>5</v>
      </c>
      <c r="AE57" s="16">
        <f t="shared" si="20"/>
        <v>16</v>
      </c>
      <c r="AF57" s="25">
        <f t="shared" si="12"/>
        <v>164</v>
      </c>
      <c r="AG57" s="38">
        <f t="shared" si="51"/>
        <v>0.1</v>
      </c>
      <c r="AH57" s="25">
        <f>MATCH(AD57,Prawdopodobieństwo!$W:$W,0)</f>
        <v>86</v>
      </c>
      <c r="AI57" s="25">
        <f>MATCH(AE57,Prawdopodobieństwo!$7:$7,0)</f>
        <v>21</v>
      </c>
      <c r="AJ57" s="37">
        <f>INDEX(Prawdopodobieństwo!$1:$1048576,AH57,AI57)</f>
        <v>0.5</v>
      </c>
      <c r="AK57" s="16"/>
      <c r="AL57" s="16"/>
      <c r="AM57" s="15"/>
      <c r="AN57" s="17"/>
      <c r="AO57" s="16"/>
      <c r="AP57" s="16"/>
    </row>
    <row r="58" spans="1:42">
      <c r="A58" s="16"/>
      <c r="B58" s="16"/>
      <c r="C58" s="16"/>
      <c r="D58" s="16"/>
      <c r="E58" s="16"/>
      <c r="F58" s="16"/>
      <c r="G58" s="16"/>
      <c r="H58" s="16"/>
      <c r="I58" s="15"/>
      <c r="J58" s="16"/>
      <c r="K58" s="16"/>
      <c r="L58" s="17"/>
      <c r="M58" s="16"/>
      <c r="N58" s="16"/>
      <c r="O58" s="16"/>
      <c r="P58" s="16"/>
      <c r="Q58" s="16"/>
      <c r="R58" s="16"/>
      <c r="S58" s="15"/>
      <c r="T58" s="16"/>
      <c r="U58" s="16"/>
      <c r="V58" s="17"/>
      <c r="W58" s="16"/>
      <c r="X58" s="16"/>
      <c r="Y58" s="16"/>
      <c r="Z58" s="16"/>
      <c r="AA58" s="16"/>
      <c r="AB58" s="16"/>
      <c r="AC58" s="15"/>
      <c r="AD58" s="16">
        <f t="shared" si="10"/>
        <v>5</v>
      </c>
      <c r="AE58" s="16">
        <f t="shared" si="21"/>
        <v>9</v>
      </c>
      <c r="AF58" s="25">
        <f t="shared" si="12"/>
        <v>94</v>
      </c>
      <c r="AG58" s="38">
        <f t="shared" si="51"/>
        <v>0.25</v>
      </c>
      <c r="AH58" s="25">
        <f>MATCH(AD58,Prawdopodobieństwo!$W:$W,0)</f>
        <v>86</v>
      </c>
      <c r="AI58" s="25">
        <f>MATCH(AE58,Prawdopodobieństwo!$7:$7,0)</f>
        <v>14</v>
      </c>
      <c r="AJ58" s="37">
        <f>INDEX(Prawdopodobieństwo!$1:$1048576,AH58,AI58)</f>
        <v>0.5</v>
      </c>
      <c r="AK58" s="16"/>
      <c r="AL58" s="16"/>
      <c r="AM58" s="15"/>
      <c r="AN58" s="17"/>
      <c r="AO58" s="16"/>
      <c r="AP58" s="16"/>
    </row>
    <row r="59" spans="1:42">
      <c r="A59" s="16"/>
      <c r="B59" s="16"/>
      <c r="C59" s="16"/>
      <c r="D59" s="16"/>
      <c r="E59" s="16"/>
      <c r="F59" s="16"/>
      <c r="G59" s="16"/>
      <c r="H59" s="16"/>
      <c r="I59" s="15"/>
      <c r="J59" s="16"/>
      <c r="K59" s="16"/>
      <c r="L59" s="17"/>
      <c r="M59" s="16"/>
      <c r="N59" s="16"/>
      <c r="O59" s="16"/>
      <c r="P59" s="16"/>
      <c r="Q59" s="16"/>
      <c r="R59" s="16"/>
      <c r="S59" s="15"/>
      <c r="T59" s="16"/>
      <c r="U59" s="16"/>
      <c r="V59" s="17"/>
      <c r="W59" s="16"/>
      <c r="X59" s="16"/>
      <c r="Y59" s="16"/>
      <c r="Z59" s="16"/>
      <c r="AA59" s="16"/>
      <c r="AB59" s="16"/>
      <c r="AC59" s="15"/>
      <c r="AD59" s="16">
        <f t="shared" si="10"/>
        <v>5</v>
      </c>
      <c r="AE59" s="16">
        <f t="shared" si="22"/>
        <v>10</v>
      </c>
      <c r="AF59" s="25">
        <f t="shared" si="12"/>
        <v>104</v>
      </c>
      <c r="AG59" s="38">
        <f t="shared" si="51"/>
        <v>0</v>
      </c>
      <c r="AH59" s="25">
        <f>MATCH(AD59,Prawdopodobieństwo!$W:$W,0)</f>
        <v>86</v>
      </c>
      <c r="AI59" s="25">
        <f>MATCH(AE59,Prawdopodobieństwo!$7:$7,0)</f>
        <v>15</v>
      </c>
      <c r="AJ59" s="37">
        <f>INDEX(Prawdopodobieństwo!$1:$1048576,AH59,AI59)</f>
        <v>1</v>
      </c>
      <c r="AK59" s="16"/>
      <c r="AL59" s="16"/>
      <c r="AM59" s="15"/>
      <c r="AN59" s="17"/>
      <c r="AO59" s="16"/>
      <c r="AP59" s="16"/>
    </row>
    <row r="60" spans="1:42">
      <c r="A60" s="16"/>
      <c r="B60" s="16"/>
      <c r="C60" s="16"/>
      <c r="D60" s="16"/>
      <c r="E60" s="16"/>
      <c r="F60" s="16"/>
      <c r="G60" s="16"/>
      <c r="H60" s="16"/>
      <c r="I60" s="15"/>
      <c r="J60" s="16"/>
      <c r="K60" s="16"/>
      <c r="L60" s="17"/>
      <c r="M60" s="16"/>
      <c r="N60" s="16"/>
      <c r="O60" s="16"/>
      <c r="P60" s="16"/>
      <c r="Q60" s="16"/>
      <c r="R60" s="16"/>
      <c r="S60" s="15"/>
      <c r="T60" s="16"/>
      <c r="U60" s="16"/>
      <c r="V60" s="17"/>
      <c r="W60" s="16"/>
      <c r="X60" s="16"/>
      <c r="Y60" s="16"/>
      <c r="Z60" s="16"/>
      <c r="AA60" s="16"/>
      <c r="AB60" s="16"/>
      <c r="AC60" s="15"/>
      <c r="AD60" s="16">
        <f t="shared" si="10"/>
        <v>5</v>
      </c>
      <c r="AE60" s="16">
        <f t="shared" si="23"/>
        <v>11</v>
      </c>
      <c r="AF60" s="25">
        <f t="shared" si="12"/>
        <v>114</v>
      </c>
      <c r="AG60" s="38">
        <f t="shared" si="51"/>
        <v>0.125</v>
      </c>
      <c r="AH60" s="25">
        <f>MATCH(AD60,Prawdopodobieństwo!$W:$W,0)</f>
        <v>86</v>
      </c>
      <c r="AI60" s="25">
        <f>MATCH(AE60,Prawdopodobieństwo!$7:$7,0)</f>
        <v>16</v>
      </c>
      <c r="AJ60" s="37">
        <f>INDEX(Prawdopodobieństwo!$1:$1048576,AH60,AI60)</f>
        <v>0.5</v>
      </c>
      <c r="AK60" s="16"/>
      <c r="AL60" s="16"/>
      <c r="AM60" s="15"/>
      <c r="AN60" s="17"/>
      <c r="AO60" s="16"/>
      <c r="AP60" s="16"/>
    </row>
    <row r="61" spans="1:42">
      <c r="A61" s="16"/>
      <c r="B61" s="16"/>
      <c r="C61" s="16"/>
      <c r="D61" s="16"/>
      <c r="E61" s="16"/>
      <c r="F61" s="16"/>
      <c r="G61" s="16"/>
      <c r="H61" s="16"/>
      <c r="I61" s="15"/>
      <c r="J61" s="16"/>
      <c r="K61" s="16"/>
      <c r="L61" s="17"/>
      <c r="M61" s="16"/>
      <c r="N61" s="16"/>
      <c r="O61" s="16"/>
      <c r="P61" s="16"/>
      <c r="Q61" s="16"/>
      <c r="R61" s="16"/>
      <c r="S61" s="15"/>
      <c r="T61" s="16"/>
      <c r="U61" s="16"/>
      <c r="V61" s="17"/>
      <c r="W61" s="16"/>
      <c r="X61" s="16"/>
      <c r="Y61" s="16"/>
      <c r="Z61" s="16"/>
      <c r="AA61" s="16"/>
      <c r="AB61" s="16"/>
      <c r="AC61" s="15"/>
      <c r="AD61" s="16">
        <f t="shared" si="10"/>
        <v>5</v>
      </c>
      <c r="AE61" s="16">
        <f t="shared" si="24"/>
        <v>12</v>
      </c>
      <c r="AF61" s="25">
        <f t="shared" si="12"/>
        <v>124</v>
      </c>
      <c r="AG61" s="38">
        <f t="shared" si="51"/>
        <v>0.125</v>
      </c>
      <c r="AH61" s="25">
        <f>MATCH(AD61,Prawdopodobieństwo!$W:$W,0)</f>
        <v>86</v>
      </c>
      <c r="AI61" s="25">
        <f>MATCH(AE61,Prawdopodobieństwo!$7:$7,0)</f>
        <v>17</v>
      </c>
      <c r="AJ61" s="37">
        <f>INDEX(Prawdopodobieństwo!$1:$1048576,AH61,AI61)</f>
        <v>0.5</v>
      </c>
      <c r="AK61" s="16"/>
      <c r="AL61" s="16"/>
      <c r="AM61" s="15"/>
      <c r="AN61" s="17"/>
      <c r="AO61" s="16"/>
      <c r="AP61" s="16"/>
    </row>
    <row r="62" spans="1:42">
      <c r="A62" s="26"/>
      <c r="B62" s="26"/>
      <c r="C62" s="26"/>
      <c r="D62" s="26"/>
      <c r="E62" s="26"/>
      <c r="F62" s="26"/>
      <c r="G62" s="26"/>
      <c r="H62" s="26"/>
      <c r="I62" s="28"/>
      <c r="J62" s="26"/>
      <c r="K62" s="26"/>
      <c r="L62" s="27"/>
      <c r="M62" s="26"/>
      <c r="N62" s="26"/>
      <c r="O62" s="26"/>
      <c r="P62" s="26"/>
      <c r="Q62" s="26"/>
      <c r="R62" s="26"/>
      <c r="S62" s="28"/>
      <c r="T62" s="26"/>
      <c r="U62" s="26"/>
      <c r="V62" s="27"/>
      <c r="W62" s="26"/>
      <c r="X62" s="26"/>
      <c r="Y62" s="26"/>
      <c r="Z62" s="26"/>
      <c r="AA62" s="26"/>
      <c r="AB62" s="26"/>
      <c r="AC62" s="28"/>
      <c r="AD62" s="26"/>
      <c r="AE62" s="26"/>
      <c r="AF62" s="27"/>
      <c r="AG62" s="26"/>
      <c r="AH62" s="26"/>
      <c r="AI62" s="26"/>
      <c r="AJ62" s="26"/>
      <c r="AK62" s="26"/>
      <c r="AL62" s="26"/>
      <c r="AM62" s="28"/>
      <c r="AN62" s="27"/>
      <c r="AO62" s="26"/>
      <c r="AP62" s="26"/>
    </row>
    <row r="63" spans="1:42">
      <c r="A63" s="22"/>
      <c r="B63" s="22"/>
      <c r="C63" s="22"/>
      <c r="D63" s="22"/>
      <c r="E63" s="22"/>
      <c r="F63" s="23"/>
      <c r="G63" s="23"/>
      <c r="H63" s="22"/>
      <c r="I63" s="24"/>
      <c r="J63" s="22"/>
      <c r="K63" s="22"/>
      <c r="L63" s="23"/>
      <c r="M63" s="22"/>
      <c r="N63" s="23"/>
      <c r="O63" s="23"/>
      <c r="P63" s="22"/>
      <c r="Q63" s="22"/>
      <c r="R63" s="22"/>
      <c r="S63" s="24"/>
      <c r="T63" s="22"/>
      <c r="U63" s="22"/>
      <c r="V63" s="23"/>
      <c r="W63" s="22"/>
      <c r="X63" s="23"/>
      <c r="Y63" s="23"/>
      <c r="Z63" s="22"/>
      <c r="AA63" s="22"/>
      <c r="AB63" s="22"/>
      <c r="AC63" s="24"/>
      <c r="AD63" s="22"/>
      <c r="AE63" s="22"/>
      <c r="AF63" s="23"/>
      <c r="AG63" s="22"/>
      <c r="AH63" s="23"/>
      <c r="AI63" s="23"/>
      <c r="AJ63" s="22"/>
      <c r="AK63" s="22"/>
      <c r="AL63" s="22"/>
      <c r="AM63" s="24"/>
      <c r="AN63" s="23"/>
      <c r="AO63" s="22"/>
      <c r="AP63" s="22"/>
    </row>
    <row r="64" spans="1:42">
      <c r="A64" s="16"/>
      <c r="B64" s="16">
        <f t="shared" si="0"/>
        <v>6</v>
      </c>
      <c r="C64" s="16">
        <f t="shared" si="1"/>
        <v>5</v>
      </c>
      <c r="D64" s="16"/>
      <c r="E64" s="16"/>
      <c r="F64" s="25">
        <f>MATCH(B64,Prawdopodobieństwo!$W:$W,0)</f>
        <v>87</v>
      </c>
      <c r="G64" s="25">
        <f>MATCH(C64,Prawdopodobieństwo!$7:$7,0)</f>
        <v>10</v>
      </c>
      <c r="H64" s="37">
        <f>INDEX(Prawdopodobieństwo!$1:$1048576,F64,G64)</f>
        <v>0</v>
      </c>
      <c r="I64" s="15"/>
      <c r="J64" s="16">
        <f t="shared" ref="J64:J65" si="53">IF($B64,$B64,J63)</f>
        <v>6</v>
      </c>
      <c r="K64" s="16">
        <f t="shared" si="3"/>
        <v>8</v>
      </c>
      <c r="L64" s="25">
        <f t="shared" si="4"/>
        <v>84</v>
      </c>
      <c r="M64" s="38">
        <f t="shared" ref="M64:M65" si="54">INDEX(H:H,L64)</f>
        <v>1</v>
      </c>
      <c r="N64" s="25">
        <f>MATCH(J64,Prawdopodobieństwo!$W:$W,0)</f>
        <v>87</v>
      </c>
      <c r="O64" s="25">
        <f>MATCH(K64,Prawdopodobieństwo!$7:$7,0)</f>
        <v>13</v>
      </c>
      <c r="P64" s="37">
        <f>INDEX(Prawdopodobieństwo!$1:$1048576,N64,O64)</f>
        <v>0</v>
      </c>
      <c r="Q64" s="16"/>
      <c r="R64" s="39">
        <f t="shared" ref="R64" si="55">(1-SUM(M64:M72)+SUMPRODUCT(P64:P72,M64:M72))*H64</f>
        <v>0</v>
      </c>
      <c r="S64" s="15"/>
      <c r="T64" s="16">
        <f t="shared" si="6"/>
        <v>6</v>
      </c>
      <c r="U64" s="16">
        <f t="shared" si="7"/>
        <v>2</v>
      </c>
      <c r="V64" s="25">
        <f t="shared" si="8"/>
        <v>24</v>
      </c>
      <c r="W64" s="38">
        <f t="shared" ref="W64:W67" si="56">INDEX(R:R,V64)</f>
        <v>0.5</v>
      </c>
      <c r="X64" s="25">
        <f>MATCH(T64,Prawdopodobieństwo!$W:$W,0)</f>
        <v>87</v>
      </c>
      <c r="Y64" s="25">
        <f>MATCH(U64,Prawdopodobieństwo!$7:$7,0)</f>
        <v>7</v>
      </c>
      <c r="Z64" s="37">
        <f>INDEX(Prawdopodobieństwo!$1:$1048576,X64,Y64)</f>
        <v>0</v>
      </c>
      <c r="AA64" s="16"/>
      <c r="AB64" s="39">
        <f t="shared" ref="AB64" si="57">(1-SUM(W64:W72)+SUMPRODUCT(Z64:Z72,W64:W72))*R64</f>
        <v>0</v>
      </c>
      <c r="AC64" s="15"/>
      <c r="AD64" s="16">
        <f t="shared" si="10"/>
        <v>6</v>
      </c>
      <c r="AE64" s="16">
        <f t="shared" si="11"/>
        <v>14</v>
      </c>
      <c r="AF64" s="25">
        <f t="shared" si="12"/>
        <v>144</v>
      </c>
      <c r="AG64" s="38">
        <f t="shared" ref="AG64:AG71" si="58">INDEX(AB:AB,AF64)</f>
        <v>0</v>
      </c>
      <c r="AH64" s="25">
        <f>MATCH(AD64,Prawdopodobieństwo!$W:$W,0)</f>
        <v>87</v>
      </c>
      <c r="AI64" s="25">
        <f>MATCH(AE64,Prawdopodobieństwo!$7:$7,0)</f>
        <v>19</v>
      </c>
      <c r="AJ64" s="37">
        <f>INDEX(Prawdopodobieństwo!$1:$1048576,AH64,AI64)</f>
        <v>0</v>
      </c>
      <c r="AK64" s="16"/>
      <c r="AL64" s="39">
        <f t="shared" ref="AL64" si="59">(1-SUM(AG64:AG72)+SUMPRODUCT(AJ64:AJ72,AG64:AG72))*AB64</f>
        <v>0</v>
      </c>
      <c r="AM64" s="15"/>
      <c r="AN64" s="25">
        <f>MATCH(B64,Mecze!A:A,0)</f>
        <v>20</v>
      </c>
      <c r="AO64" s="16" t="str">
        <f>INDEX(Mecze!D:D,AN64)</f>
        <v>Irlandia Północna</v>
      </c>
      <c r="AP64" s="16"/>
    </row>
    <row r="65" spans="1:42">
      <c r="A65" s="16"/>
      <c r="B65" s="16"/>
      <c r="C65" s="16"/>
      <c r="D65" s="16"/>
      <c r="E65" s="16"/>
      <c r="F65" s="16"/>
      <c r="G65" s="16"/>
      <c r="H65" s="16"/>
      <c r="I65" s="15"/>
      <c r="J65" s="16">
        <f t="shared" si="53"/>
        <v>6</v>
      </c>
      <c r="K65" s="16">
        <f t="shared" si="14"/>
        <v>7</v>
      </c>
      <c r="L65" s="25">
        <f t="shared" si="4"/>
        <v>74</v>
      </c>
      <c r="M65" s="38">
        <f t="shared" si="54"/>
        <v>0</v>
      </c>
      <c r="N65" s="25">
        <f>MATCH(J65,Prawdopodobieństwo!$W:$W,0)</f>
        <v>87</v>
      </c>
      <c r="O65" s="25">
        <f>MATCH(K65,Prawdopodobieństwo!$7:$7,0)</f>
        <v>12</v>
      </c>
      <c r="P65" s="37">
        <f>INDEX(Prawdopodobieństwo!$1:$1048576,N65,O65)</f>
        <v>0</v>
      </c>
      <c r="Q65" s="16"/>
      <c r="R65" s="16"/>
      <c r="S65" s="15"/>
      <c r="T65" s="16">
        <f t="shared" si="6"/>
        <v>6</v>
      </c>
      <c r="U65" s="16">
        <f t="shared" si="15"/>
        <v>1</v>
      </c>
      <c r="V65" s="25">
        <f t="shared" si="8"/>
        <v>14</v>
      </c>
      <c r="W65" s="38">
        <f t="shared" si="56"/>
        <v>0</v>
      </c>
      <c r="X65" s="25">
        <f>MATCH(T65,Prawdopodobieństwo!$W:$W,0)</f>
        <v>87</v>
      </c>
      <c r="Y65" s="25">
        <f>MATCH(U65,Prawdopodobieństwo!$7:$7,0)</f>
        <v>6</v>
      </c>
      <c r="Z65" s="37">
        <f>INDEX(Prawdopodobieństwo!$1:$1048576,X65,Y65)</f>
        <v>0</v>
      </c>
      <c r="AA65" s="16"/>
      <c r="AB65" s="16"/>
      <c r="AC65" s="15"/>
      <c r="AD65" s="16">
        <f t="shared" si="10"/>
        <v>6</v>
      </c>
      <c r="AE65" s="16">
        <f t="shared" si="16"/>
        <v>13</v>
      </c>
      <c r="AF65" s="25">
        <f t="shared" si="12"/>
        <v>134</v>
      </c>
      <c r="AG65" s="38">
        <f t="shared" si="58"/>
        <v>0.25</v>
      </c>
      <c r="AH65" s="25">
        <f>MATCH(AD65,Prawdopodobieństwo!$W:$W,0)</f>
        <v>87</v>
      </c>
      <c r="AI65" s="25">
        <f>MATCH(AE65,Prawdopodobieństwo!$7:$7,0)</f>
        <v>18</v>
      </c>
      <c r="AJ65" s="37">
        <f>INDEX(Prawdopodobieństwo!$1:$1048576,AH65,AI65)</f>
        <v>0</v>
      </c>
      <c r="AK65" s="16"/>
      <c r="AL65" s="16"/>
      <c r="AM65" s="15"/>
      <c r="AN65" s="17"/>
      <c r="AO65" s="16"/>
      <c r="AP65" s="16"/>
    </row>
    <row r="66" spans="1:42">
      <c r="A66" s="16"/>
      <c r="B66" s="16"/>
      <c r="C66" s="16"/>
      <c r="D66" s="16"/>
      <c r="E66" s="16"/>
      <c r="F66" s="16"/>
      <c r="G66" s="16"/>
      <c r="H66" s="16"/>
      <c r="I66" s="15"/>
      <c r="J66" s="16"/>
      <c r="K66" s="16"/>
      <c r="L66" s="17"/>
      <c r="M66" s="16"/>
      <c r="N66" s="16"/>
      <c r="O66" s="16"/>
      <c r="P66" s="16"/>
      <c r="Q66" s="16"/>
      <c r="R66" s="16"/>
      <c r="S66" s="15"/>
      <c r="T66" s="16">
        <f t="shared" si="6"/>
        <v>6</v>
      </c>
      <c r="U66" s="16">
        <f t="shared" si="17"/>
        <v>4</v>
      </c>
      <c r="V66" s="25">
        <f t="shared" si="8"/>
        <v>44</v>
      </c>
      <c r="W66" s="38">
        <f t="shared" si="56"/>
        <v>0.5</v>
      </c>
      <c r="X66" s="25">
        <f>MATCH(T66,Prawdopodobieństwo!$W:$W,0)</f>
        <v>87</v>
      </c>
      <c r="Y66" s="25">
        <f>MATCH(U66,Prawdopodobieństwo!$7:$7,0)</f>
        <v>9</v>
      </c>
      <c r="Z66" s="37">
        <f>INDEX(Prawdopodobieństwo!$1:$1048576,X66,Y66)</f>
        <v>0</v>
      </c>
      <c r="AA66" s="16"/>
      <c r="AB66" s="16"/>
      <c r="AC66" s="15"/>
      <c r="AD66" s="16">
        <f t="shared" si="10"/>
        <v>6</v>
      </c>
      <c r="AE66" s="16">
        <f t="shared" si="18"/>
        <v>16</v>
      </c>
      <c r="AF66" s="25">
        <f t="shared" si="12"/>
        <v>164</v>
      </c>
      <c r="AG66" s="38">
        <f t="shared" si="58"/>
        <v>0.1</v>
      </c>
      <c r="AH66" s="25">
        <f>MATCH(AD66,Prawdopodobieństwo!$W:$W,0)</f>
        <v>87</v>
      </c>
      <c r="AI66" s="25">
        <f>MATCH(AE66,Prawdopodobieństwo!$7:$7,0)</f>
        <v>21</v>
      </c>
      <c r="AJ66" s="37">
        <f>INDEX(Prawdopodobieństwo!$1:$1048576,AH66,AI66)</f>
        <v>0</v>
      </c>
      <c r="AK66" s="16"/>
      <c r="AL66" s="16"/>
      <c r="AM66" s="15"/>
      <c r="AN66" s="17"/>
      <c r="AO66" s="16"/>
      <c r="AP66" s="16"/>
    </row>
    <row r="67" spans="1:42">
      <c r="A67" s="16"/>
      <c r="B67" s="16"/>
      <c r="C67" s="16"/>
      <c r="D67" s="16"/>
      <c r="E67" s="16"/>
      <c r="F67" s="16"/>
      <c r="G67" s="16"/>
      <c r="H67" s="16"/>
      <c r="I67" s="15"/>
      <c r="J67" s="16"/>
      <c r="K67" s="16"/>
      <c r="L67" s="17"/>
      <c r="M67" s="16"/>
      <c r="N67" s="16"/>
      <c r="O67" s="16"/>
      <c r="P67" s="16"/>
      <c r="Q67" s="16"/>
      <c r="R67" s="16"/>
      <c r="S67" s="15"/>
      <c r="T67" s="16">
        <f t="shared" si="6"/>
        <v>6</v>
      </c>
      <c r="U67" s="16">
        <f t="shared" si="19"/>
        <v>3</v>
      </c>
      <c r="V67" s="25">
        <f t="shared" si="8"/>
        <v>34</v>
      </c>
      <c r="W67" s="38">
        <f t="shared" si="56"/>
        <v>0</v>
      </c>
      <c r="X67" s="25">
        <f>MATCH(T67,Prawdopodobieństwo!$W:$W,0)</f>
        <v>87</v>
      </c>
      <c r="Y67" s="25">
        <f>MATCH(U67,Prawdopodobieństwo!$7:$7,0)</f>
        <v>8</v>
      </c>
      <c r="Z67" s="37">
        <f>INDEX(Prawdopodobieństwo!$1:$1048576,X67,Y67)</f>
        <v>0</v>
      </c>
      <c r="AA67" s="16"/>
      <c r="AB67" s="16"/>
      <c r="AC67" s="15"/>
      <c r="AD67" s="16">
        <f t="shared" si="10"/>
        <v>6</v>
      </c>
      <c r="AE67" s="16">
        <f t="shared" si="20"/>
        <v>15</v>
      </c>
      <c r="AF67" s="25">
        <f t="shared" si="12"/>
        <v>154</v>
      </c>
      <c r="AG67" s="38">
        <f t="shared" si="58"/>
        <v>0.15</v>
      </c>
      <c r="AH67" s="25">
        <f>MATCH(AD67,Prawdopodobieństwo!$W:$W,0)</f>
        <v>87</v>
      </c>
      <c r="AI67" s="25">
        <f>MATCH(AE67,Prawdopodobieństwo!$7:$7,0)</f>
        <v>20</v>
      </c>
      <c r="AJ67" s="37">
        <f>INDEX(Prawdopodobieństwo!$1:$1048576,AH67,AI67)</f>
        <v>0</v>
      </c>
      <c r="AK67" s="16"/>
      <c r="AL67" s="16"/>
      <c r="AM67" s="15"/>
      <c r="AN67" s="17"/>
      <c r="AO67" s="16"/>
      <c r="AP67" s="16"/>
    </row>
    <row r="68" spans="1:42">
      <c r="A68" s="16"/>
      <c r="B68" s="16"/>
      <c r="C68" s="16"/>
      <c r="D68" s="16"/>
      <c r="E68" s="16"/>
      <c r="F68" s="16"/>
      <c r="G68" s="16"/>
      <c r="H68" s="16"/>
      <c r="I68" s="15"/>
      <c r="J68" s="16"/>
      <c r="K68" s="16"/>
      <c r="L68" s="17"/>
      <c r="M68" s="16"/>
      <c r="N68" s="16"/>
      <c r="O68" s="16"/>
      <c r="P68" s="16"/>
      <c r="Q68" s="16"/>
      <c r="R68" s="16"/>
      <c r="S68" s="15"/>
      <c r="T68" s="16"/>
      <c r="U68" s="16"/>
      <c r="V68" s="17"/>
      <c r="W68" s="16"/>
      <c r="X68" s="16"/>
      <c r="Y68" s="16"/>
      <c r="Z68" s="16"/>
      <c r="AA68" s="16"/>
      <c r="AB68" s="16"/>
      <c r="AC68" s="15"/>
      <c r="AD68" s="16">
        <f t="shared" si="10"/>
        <v>6</v>
      </c>
      <c r="AE68" s="16">
        <f t="shared" si="21"/>
        <v>10</v>
      </c>
      <c r="AF68" s="25">
        <f t="shared" si="12"/>
        <v>104</v>
      </c>
      <c r="AG68" s="38">
        <f t="shared" si="58"/>
        <v>0</v>
      </c>
      <c r="AH68" s="25">
        <f>MATCH(AD68,Prawdopodobieństwo!$W:$W,0)</f>
        <v>87</v>
      </c>
      <c r="AI68" s="25">
        <f>MATCH(AE68,Prawdopodobieństwo!$7:$7,0)</f>
        <v>15</v>
      </c>
      <c r="AJ68" s="37">
        <f>INDEX(Prawdopodobieństwo!$1:$1048576,AH68,AI68)</f>
        <v>0</v>
      </c>
      <c r="AK68" s="16"/>
      <c r="AL68" s="16"/>
      <c r="AM68" s="15"/>
      <c r="AN68" s="17"/>
      <c r="AO68" s="16"/>
      <c r="AP68" s="16"/>
    </row>
    <row r="69" spans="1:42">
      <c r="A69" s="16"/>
      <c r="B69" s="16"/>
      <c r="C69" s="16"/>
      <c r="D69" s="16"/>
      <c r="E69" s="16"/>
      <c r="F69" s="16"/>
      <c r="G69" s="16"/>
      <c r="H69" s="16"/>
      <c r="I69" s="15"/>
      <c r="J69" s="16"/>
      <c r="K69" s="16"/>
      <c r="L69" s="17"/>
      <c r="M69" s="16"/>
      <c r="N69" s="16"/>
      <c r="O69" s="16"/>
      <c r="P69" s="16"/>
      <c r="Q69" s="16"/>
      <c r="R69" s="16"/>
      <c r="S69" s="15"/>
      <c r="T69" s="16"/>
      <c r="U69" s="16"/>
      <c r="V69" s="17"/>
      <c r="W69" s="16"/>
      <c r="X69" s="16"/>
      <c r="Y69" s="16"/>
      <c r="Z69" s="16"/>
      <c r="AA69" s="16"/>
      <c r="AB69" s="16"/>
      <c r="AC69" s="15"/>
      <c r="AD69" s="16">
        <f t="shared" si="10"/>
        <v>6</v>
      </c>
      <c r="AE69" s="16">
        <f t="shared" si="22"/>
        <v>9</v>
      </c>
      <c r="AF69" s="25">
        <f t="shared" si="12"/>
        <v>94</v>
      </c>
      <c r="AG69" s="38">
        <f t="shared" si="58"/>
        <v>0.25</v>
      </c>
      <c r="AH69" s="25">
        <f>MATCH(AD69,Prawdopodobieństwo!$W:$W,0)</f>
        <v>87</v>
      </c>
      <c r="AI69" s="25">
        <f>MATCH(AE69,Prawdopodobieństwo!$7:$7,0)</f>
        <v>14</v>
      </c>
      <c r="AJ69" s="37">
        <f>INDEX(Prawdopodobieństwo!$1:$1048576,AH69,AI69)</f>
        <v>0</v>
      </c>
      <c r="AK69" s="16"/>
      <c r="AL69" s="16"/>
      <c r="AM69" s="15"/>
      <c r="AN69" s="17"/>
      <c r="AO69" s="16"/>
      <c r="AP69" s="16"/>
    </row>
    <row r="70" spans="1:42">
      <c r="A70" s="16"/>
      <c r="B70" s="16"/>
      <c r="C70" s="16"/>
      <c r="D70" s="16"/>
      <c r="E70" s="16"/>
      <c r="F70" s="16"/>
      <c r="G70" s="16"/>
      <c r="H70" s="16"/>
      <c r="I70" s="15"/>
      <c r="J70" s="16"/>
      <c r="K70" s="16"/>
      <c r="L70" s="17"/>
      <c r="M70" s="16"/>
      <c r="N70" s="16"/>
      <c r="O70" s="16"/>
      <c r="P70" s="16"/>
      <c r="Q70" s="16"/>
      <c r="R70" s="16"/>
      <c r="S70" s="15"/>
      <c r="T70" s="16"/>
      <c r="U70" s="16"/>
      <c r="V70" s="17"/>
      <c r="W70" s="16"/>
      <c r="X70" s="16"/>
      <c r="Y70" s="16"/>
      <c r="Z70" s="16"/>
      <c r="AA70" s="16"/>
      <c r="AB70" s="16"/>
      <c r="AC70" s="15"/>
      <c r="AD70" s="16">
        <f t="shared" si="10"/>
        <v>6</v>
      </c>
      <c r="AE70" s="16">
        <f t="shared" si="23"/>
        <v>12</v>
      </c>
      <c r="AF70" s="25">
        <f t="shared" si="12"/>
        <v>124</v>
      </c>
      <c r="AG70" s="38">
        <f t="shared" si="58"/>
        <v>0.125</v>
      </c>
      <c r="AH70" s="25">
        <f>MATCH(AD70,Prawdopodobieństwo!$W:$W,0)</f>
        <v>87</v>
      </c>
      <c r="AI70" s="25">
        <f>MATCH(AE70,Prawdopodobieństwo!$7:$7,0)</f>
        <v>17</v>
      </c>
      <c r="AJ70" s="37">
        <f>INDEX(Prawdopodobieństwo!$1:$1048576,AH70,AI70)</f>
        <v>0</v>
      </c>
      <c r="AK70" s="16"/>
      <c r="AL70" s="16"/>
      <c r="AM70" s="15"/>
      <c r="AN70" s="17"/>
      <c r="AO70" s="16"/>
      <c r="AP70" s="16"/>
    </row>
    <row r="71" spans="1:42">
      <c r="A71" s="16"/>
      <c r="B71" s="16"/>
      <c r="C71" s="16"/>
      <c r="D71" s="16"/>
      <c r="E71" s="16"/>
      <c r="F71" s="16"/>
      <c r="G71" s="16"/>
      <c r="H71" s="16"/>
      <c r="I71" s="15"/>
      <c r="J71" s="16"/>
      <c r="K71" s="16"/>
      <c r="L71" s="17"/>
      <c r="M71" s="16"/>
      <c r="N71" s="16"/>
      <c r="O71" s="16"/>
      <c r="P71" s="16"/>
      <c r="Q71" s="16"/>
      <c r="R71" s="16"/>
      <c r="S71" s="15"/>
      <c r="T71" s="16"/>
      <c r="U71" s="16"/>
      <c r="V71" s="17"/>
      <c r="W71" s="16"/>
      <c r="X71" s="16"/>
      <c r="Y71" s="16"/>
      <c r="Z71" s="16"/>
      <c r="AA71" s="16"/>
      <c r="AB71" s="16"/>
      <c r="AC71" s="15"/>
      <c r="AD71" s="16">
        <f t="shared" si="10"/>
        <v>6</v>
      </c>
      <c r="AE71" s="16">
        <f t="shared" si="24"/>
        <v>11</v>
      </c>
      <c r="AF71" s="25">
        <f t="shared" si="12"/>
        <v>114</v>
      </c>
      <c r="AG71" s="38">
        <f t="shared" si="58"/>
        <v>0.125</v>
      </c>
      <c r="AH71" s="25">
        <f>MATCH(AD71,Prawdopodobieństwo!$W:$W,0)</f>
        <v>87</v>
      </c>
      <c r="AI71" s="25">
        <f>MATCH(AE71,Prawdopodobieństwo!$7:$7,0)</f>
        <v>16</v>
      </c>
      <c r="AJ71" s="37">
        <f>INDEX(Prawdopodobieństwo!$1:$1048576,AH71,AI71)</f>
        <v>0</v>
      </c>
      <c r="AK71" s="16"/>
      <c r="AL71" s="16"/>
      <c r="AM71" s="15"/>
      <c r="AN71" s="17"/>
      <c r="AO71" s="16"/>
      <c r="AP71" s="16"/>
    </row>
    <row r="72" spans="1:42">
      <c r="A72" s="26"/>
      <c r="B72" s="26"/>
      <c r="C72" s="26"/>
      <c r="D72" s="26"/>
      <c r="E72" s="26"/>
      <c r="F72" s="26"/>
      <c r="G72" s="26"/>
      <c r="H72" s="26"/>
      <c r="I72" s="28"/>
      <c r="J72" s="26"/>
      <c r="K72" s="26"/>
      <c r="L72" s="27"/>
      <c r="M72" s="26"/>
      <c r="N72" s="26"/>
      <c r="O72" s="26"/>
      <c r="P72" s="26"/>
      <c r="Q72" s="26"/>
      <c r="R72" s="26"/>
      <c r="S72" s="28"/>
      <c r="T72" s="26"/>
      <c r="U72" s="26"/>
      <c r="V72" s="27"/>
      <c r="W72" s="26"/>
      <c r="X72" s="26"/>
      <c r="Y72" s="26"/>
      <c r="Z72" s="26"/>
      <c r="AA72" s="26"/>
      <c r="AB72" s="26"/>
      <c r="AC72" s="28"/>
      <c r="AD72" s="26"/>
      <c r="AE72" s="26"/>
      <c r="AF72" s="27"/>
      <c r="AG72" s="26"/>
      <c r="AH72" s="26"/>
      <c r="AI72" s="26"/>
      <c r="AJ72" s="26"/>
      <c r="AK72" s="26"/>
      <c r="AL72" s="26"/>
      <c r="AM72" s="28"/>
      <c r="AN72" s="27"/>
      <c r="AO72" s="26"/>
      <c r="AP72" s="26"/>
    </row>
    <row r="73" spans="1:42">
      <c r="A73" s="22"/>
      <c r="B73" s="22"/>
      <c r="C73" s="22"/>
      <c r="D73" s="22"/>
      <c r="E73" s="22"/>
      <c r="F73" s="23"/>
      <c r="G73" s="23"/>
      <c r="H73" s="22"/>
      <c r="I73" s="24"/>
      <c r="J73" s="22"/>
      <c r="K73" s="22"/>
      <c r="L73" s="23"/>
      <c r="M73" s="22"/>
      <c r="N73" s="23"/>
      <c r="O73" s="23"/>
      <c r="P73" s="22"/>
      <c r="Q73" s="22"/>
      <c r="R73" s="22"/>
      <c r="S73" s="24"/>
      <c r="T73" s="22"/>
      <c r="U73" s="22"/>
      <c r="V73" s="23"/>
      <c r="W73" s="22"/>
      <c r="X73" s="23"/>
      <c r="Y73" s="23"/>
      <c r="Z73" s="22"/>
      <c r="AA73" s="22"/>
      <c r="AB73" s="22"/>
      <c r="AC73" s="24"/>
      <c r="AD73" s="22"/>
      <c r="AE73" s="22"/>
      <c r="AF73" s="23"/>
      <c r="AG73" s="22"/>
      <c r="AH73" s="23"/>
      <c r="AI73" s="23"/>
      <c r="AJ73" s="22"/>
      <c r="AK73" s="22"/>
      <c r="AL73" s="22"/>
      <c r="AM73" s="24"/>
      <c r="AN73" s="23"/>
      <c r="AO73" s="22"/>
      <c r="AP73" s="22"/>
    </row>
    <row r="74" spans="1:42">
      <c r="A74" s="16"/>
      <c r="B74" s="16">
        <f t="shared" si="0"/>
        <v>7</v>
      </c>
      <c r="C74" s="16">
        <f t="shared" si="1"/>
        <v>8</v>
      </c>
      <c r="D74" s="16"/>
      <c r="E74" s="16"/>
      <c r="F74" s="25">
        <f>MATCH(B74,Prawdopodobieństwo!$W:$W,0)</f>
        <v>88</v>
      </c>
      <c r="G74" s="25">
        <f>MATCH(C74,Prawdopodobieństwo!$7:$7,0)</f>
        <v>13</v>
      </c>
      <c r="H74" s="37">
        <f>INDEX(Prawdopodobieństwo!$1:$1048576,F74,G74)</f>
        <v>0</v>
      </c>
      <c r="I74" s="15"/>
      <c r="J74" s="16">
        <f t="shared" ref="J74:J75" si="60">IF($B74,$B74,J73)</f>
        <v>7</v>
      </c>
      <c r="K74" s="16">
        <f t="shared" si="3"/>
        <v>5</v>
      </c>
      <c r="L74" s="25">
        <f t="shared" si="4"/>
        <v>54</v>
      </c>
      <c r="M74" s="38">
        <f t="shared" ref="M74:M75" si="61">INDEX(H:H,L74)</f>
        <v>1</v>
      </c>
      <c r="N74" s="25">
        <f>MATCH(J74,Prawdopodobieństwo!$W:$W,0)</f>
        <v>88</v>
      </c>
      <c r="O74" s="25">
        <f>MATCH(K74,Prawdopodobieństwo!$7:$7,0)</f>
        <v>10</v>
      </c>
      <c r="P74" s="37">
        <f>INDEX(Prawdopodobieństwo!$1:$1048576,N74,O74)</f>
        <v>0</v>
      </c>
      <c r="Q74" s="16"/>
      <c r="R74" s="39">
        <f t="shared" ref="R74" si="62">(1-SUM(M74:M82)+SUMPRODUCT(P74:P82,M74:M82))*H74</f>
        <v>0</v>
      </c>
      <c r="S74" s="15"/>
      <c r="T74" s="16">
        <f t="shared" si="6"/>
        <v>7</v>
      </c>
      <c r="U74" s="16">
        <f t="shared" si="7"/>
        <v>3</v>
      </c>
      <c r="V74" s="25">
        <f t="shared" si="8"/>
        <v>34</v>
      </c>
      <c r="W74" s="38">
        <f t="shared" ref="W74:W77" si="63">INDEX(R:R,V74)</f>
        <v>0</v>
      </c>
      <c r="X74" s="25">
        <f>MATCH(T74,Prawdopodobieństwo!$W:$W,0)</f>
        <v>88</v>
      </c>
      <c r="Y74" s="25">
        <f>MATCH(U74,Prawdopodobieństwo!$7:$7,0)</f>
        <v>8</v>
      </c>
      <c r="Z74" s="37">
        <f>INDEX(Prawdopodobieństwo!$1:$1048576,X74,Y74)</f>
        <v>0</v>
      </c>
      <c r="AA74" s="16"/>
      <c r="AB74" s="39">
        <f t="shared" ref="AB74" si="64">(1-SUM(W74:W82)+SUMPRODUCT(Z74:Z82,W74:W82))*R74</f>
        <v>0</v>
      </c>
      <c r="AC74" s="15"/>
      <c r="AD74" s="16">
        <f t="shared" si="10"/>
        <v>7</v>
      </c>
      <c r="AE74" s="16">
        <f t="shared" si="11"/>
        <v>15</v>
      </c>
      <c r="AF74" s="25">
        <f t="shared" si="12"/>
        <v>154</v>
      </c>
      <c r="AG74" s="38">
        <f t="shared" ref="AG74:AG81" si="65">INDEX(AB:AB,AF74)</f>
        <v>0.15</v>
      </c>
      <c r="AH74" s="25">
        <f>MATCH(AD74,Prawdopodobieństwo!$W:$W,0)</f>
        <v>88</v>
      </c>
      <c r="AI74" s="25">
        <f>MATCH(AE74,Prawdopodobieństwo!$7:$7,0)</f>
        <v>20</v>
      </c>
      <c r="AJ74" s="37">
        <f>INDEX(Prawdopodobieństwo!$1:$1048576,AH74,AI74)</f>
        <v>0</v>
      </c>
      <c r="AK74" s="16"/>
      <c r="AL74" s="39">
        <f t="shared" ref="AL74" si="66">(1-SUM(AG74:AG82)+SUMPRODUCT(AJ74:AJ82,AG74:AG82))*AB74</f>
        <v>0</v>
      </c>
      <c r="AM74" s="15"/>
      <c r="AN74" s="25">
        <f>MATCH(B74,Mecze!A:A,0)</f>
        <v>22</v>
      </c>
      <c r="AO74" s="16" t="str">
        <f>INDEX(Mecze!D:D,AN74)</f>
        <v>Węgry</v>
      </c>
      <c r="AP74" s="16"/>
    </row>
    <row r="75" spans="1:42">
      <c r="A75" s="16"/>
      <c r="B75" s="16"/>
      <c r="C75" s="16"/>
      <c r="D75" s="16"/>
      <c r="E75" s="16"/>
      <c r="F75" s="16"/>
      <c r="G75" s="16"/>
      <c r="H75" s="16"/>
      <c r="I75" s="15"/>
      <c r="J75" s="16">
        <f t="shared" si="60"/>
        <v>7</v>
      </c>
      <c r="K75" s="16">
        <f t="shared" si="14"/>
        <v>6</v>
      </c>
      <c r="L75" s="25">
        <f t="shared" si="4"/>
        <v>64</v>
      </c>
      <c r="M75" s="38">
        <f t="shared" si="61"/>
        <v>0</v>
      </c>
      <c r="N75" s="25">
        <f>MATCH(J75,Prawdopodobieństwo!$W:$W,0)</f>
        <v>88</v>
      </c>
      <c r="O75" s="25">
        <f>MATCH(K75,Prawdopodobieństwo!$7:$7,0)</f>
        <v>11</v>
      </c>
      <c r="P75" s="37">
        <f>INDEX(Prawdopodobieństwo!$1:$1048576,N75,O75)</f>
        <v>0</v>
      </c>
      <c r="Q75" s="16"/>
      <c r="R75" s="16"/>
      <c r="S75" s="15"/>
      <c r="T75" s="16">
        <f t="shared" si="6"/>
        <v>7</v>
      </c>
      <c r="U75" s="16">
        <f t="shared" si="15"/>
        <v>4</v>
      </c>
      <c r="V75" s="25">
        <f t="shared" si="8"/>
        <v>44</v>
      </c>
      <c r="W75" s="38">
        <f t="shared" si="63"/>
        <v>0.5</v>
      </c>
      <c r="X75" s="25">
        <f>MATCH(T75,Prawdopodobieństwo!$W:$W,0)</f>
        <v>88</v>
      </c>
      <c r="Y75" s="25">
        <f>MATCH(U75,Prawdopodobieństwo!$7:$7,0)</f>
        <v>9</v>
      </c>
      <c r="Z75" s="37">
        <f>INDEX(Prawdopodobieństwo!$1:$1048576,X75,Y75)</f>
        <v>0</v>
      </c>
      <c r="AA75" s="16"/>
      <c r="AB75" s="16"/>
      <c r="AC75" s="15"/>
      <c r="AD75" s="16">
        <f t="shared" si="10"/>
        <v>7</v>
      </c>
      <c r="AE75" s="16">
        <f t="shared" si="16"/>
        <v>16</v>
      </c>
      <c r="AF75" s="25">
        <f t="shared" si="12"/>
        <v>164</v>
      </c>
      <c r="AG75" s="38">
        <f t="shared" si="65"/>
        <v>0.1</v>
      </c>
      <c r="AH75" s="25">
        <f>MATCH(AD75,Prawdopodobieństwo!$W:$W,0)</f>
        <v>88</v>
      </c>
      <c r="AI75" s="25">
        <f>MATCH(AE75,Prawdopodobieństwo!$7:$7,0)</f>
        <v>21</v>
      </c>
      <c r="AJ75" s="37">
        <f>INDEX(Prawdopodobieństwo!$1:$1048576,AH75,AI75)</f>
        <v>0</v>
      </c>
      <c r="AK75" s="16"/>
      <c r="AL75" s="16"/>
      <c r="AM75" s="15"/>
      <c r="AN75" s="17"/>
      <c r="AO75" s="16"/>
      <c r="AP75" s="16"/>
    </row>
    <row r="76" spans="1:42">
      <c r="A76" s="16"/>
      <c r="B76" s="16"/>
      <c r="C76" s="16"/>
      <c r="D76" s="16"/>
      <c r="E76" s="16"/>
      <c r="F76" s="16"/>
      <c r="G76" s="16"/>
      <c r="H76" s="16"/>
      <c r="I76" s="15"/>
      <c r="J76" s="16"/>
      <c r="K76" s="16"/>
      <c r="L76" s="17"/>
      <c r="M76" s="16"/>
      <c r="N76" s="16"/>
      <c r="O76" s="16"/>
      <c r="P76" s="16"/>
      <c r="Q76" s="16"/>
      <c r="R76" s="16"/>
      <c r="S76" s="15"/>
      <c r="T76" s="16">
        <f t="shared" si="6"/>
        <v>7</v>
      </c>
      <c r="U76" s="16">
        <f t="shared" si="17"/>
        <v>1</v>
      </c>
      <c r="V76" s="25">
        <f t="shared" si="8"/>
        <v>14</v>
      </c>
      <c r="W76" s="38">
        <f t="shared" si="63"/>
        <v>0</v>
      </c>
      <c r="X76" s="25">
        <f>MATCH(T76,Prawdopodobieństwo!$W:$W,0)</f>
        <v>88</v>
      </c>
      <c r="Y76" s="25">
        <f>MATCH(U76,Prawdopodobieństwo!$7:$7,0)</f>
        <v>6</v>
      </c>
      <c r="Z76" s="37">
        <f>INDEX(Prawdopodobieństwo!$1:$1048576,X76,Y76)</f>
        <v>0</v>
      </c>
      <c r="AA76" s="16"/>
      <c r="AB76" s="16"/>
      <c r="AC76" s="15"/>
      <c r="AD76" s="16">
        <f t="shared" si="10"/>
        <v>7</v>
      </c>
      <c r="AE76" s="16">
        <f t="shared" si="18"/>
        <v>13</v>
      </c>
      <c r="AF76" s="25">
        <f t="shared" si="12"/>
        <v>134</v>
      </c>
      <c r="AG76" s="38">
        <f t="shared" si="65"/>
        <v>0.25</v>
      </c>
      <c r="AH76" s="25">
        <f>MATCH(AD76,Prawdopodobieństwo!$W:$W,0)</f>
        <v>88</v>
      </c>
      <c r="AI76" s="25">
        <f>MATCH(AE76,Prawdopodobieństwo!$7:$7,0)</f>
        <v>18</v>
      </c>
      <c r="AJ76" s="37">
        <f>INDEX(Prawdopodobieństwo!$1:$1048576,AH76,AI76)</f>
        <v>0</v>
      </c>
      <c r="AK76" s="16"/>
      <c r="AL76" s="16"/>
      <c r="AM76" s="15"/>
      <c r="AN76" s="17"/>
      <c r="AO76" s="16"/>
      <c r="AP76" s="16"/>
    </row>
    <row r="77" spans="1:42">
      <c r="A77" s="16"/>
      <c r="B77" s="16"/>
      <c r="C77" s="16"/>
      <c r="D77" s="16"/>
      <c r="E77" s="16"/>
      <c r="F77" s="16"/>
      <c r="G77" s="16"/>
      <c r="H77" s="16"/>
      <c r="I77" s="15"/>
      <c r="J77" s="16"/>
      <c r="K77" s="16"/>
      <c r="L77" s="17"/>
      <c r="M77" s="16"/>
      <c r="N77" s="16"/>
      <c r="O77" s="16"/>
      <c r="P77" s="16"/>
      <c r="Q77" s="16"/>
      <c r="R77" s="16"/>
      <c r="S77" s="15"/>
      <c r="T77" s="16">
        <f t="shared" si="6"/>
        <v>7</v>
      </c>
      <c r="U77" s="16">
        <f t="shared" si="19"/>
        <v>2</v>
      </c>
      <c r="V77" s="25">
        <f t="shared" si="8"/>
        <v>24</v>
      </c>
      <c r="W77" s="38">
        <f t="shared" si="63"/>
        <v>0.5</v>
      </c>
      <c r="X77" s="25">
        <f>MATCH(T77,Prawdopodobieństwo!$W:$W,0)</f>
        <v>88</v>
      </c>
      <c r="Y77" s="25">
        <f>MATCH(U77,Prawdopodobieństwo!$7:$7,0)</f>
        <v>7</v>
      </c>
      <c r="Z77" s="37">
        <f>INDEX(Prawdopodobieństwo!$1:$1048576,X77,Y77)</f>
        <v>0</v>
      </c>
      <c r="AA77" s="16"/>
      <c r="AB77" s="16"/>
      <c r="AC77" s="15"/>
      <c r="AD77" s="16">
        <f t="shared" si="10"/>
        <v>7</v>
      </c>
      <c r="AE77" s="16">
        <f t="shared" si="20"/>
        <v>14</v>
      </c>
      <c r="AF77" s="25">
        <f t="shared" si="12"/>
        <v>144</v>
      </c>
      <c r="AG77" s="38">
        <f t="shared" si="65"/>
        <v>0</v>
      </c>
      <c r="AH77" s="25">
        <f>MATCH(AD77,Prawdopodobieństwo!$W:$W,0)</f>
        <v>88</v>
      </c>
      <c r="AI77" s="25">
        <f>MATCH(AE77,Prawdopodobieństwo!$7:$7,0)</f>
        <v>19</v>
      </c>
      <c r="AJ77" s="37">
        <f>INDEX(Prawdopodobieństwo!$1:$1048576,AH77,AI77)</f>
        <v>0</v>
      </c>
      <c r="AK77" s="16"/>
      <c r="AL77" s="16"/>
      <c r="AM77" s="15"/>
      <c r="AN77" s="17"/>
      <c r="AO77" s="16"/>
      <c r="AP77" s="16"/>
    </row>
    <row r="78" spans="1:42">
      <c r="A78" s="16"/>
      <c r="B78" s="16"/>
      <c r="C78" s="16"/>
      <c r="D78" s="16"/>
      <c r="E78" s="16"/>
      <c r="F78" s="16"/>
      <c r="G78" s="16"/>
      <c r="H78" s="16"/>
      <c r="I78" s="15"/>
      <c r="J78" s="16"/>
      <c r="K78" s="16"/>
      <c r="L78" s="17"/>
      <c r="M78" s="16"/>
      <c r="N78" s="16"/>
      <c r="O78" s="16"/>
      <c r="P78" s="16"/>
      <c r="Q78" s="16"/>
      <c r="R78" s="16"/>
      <c r="S78" s="15"/>
      <c r="T78" s="16"/>
      <c r="U78" s="16"/>
      <c r="V78" s="17"/>
      <c r="W78" s="16"/>
      <c r="X78" s="16"/>
      <c r="Y78" s="16"/>
      <c r="Z78" s="16"/>
      <c r="AA78" s="16"/>
      <c r="AB78" s="16"/>
      <c r="AC78" s="15"/>
      <c r="AD78" s="16">
        <f t="shared" ref="AD78:AD141" si="67">IF($B78,$B78,AD77)</f>
        <v>7</v>
      </c>
      <c r="AE78" s="16">
        <f t="shared" si="21"/>
        <v>11</v>
      </c>
      <c r="AF78" s="25">
        <f t="shared" ref="AF78:AF141" si="68">MATCH(AE78,$B:$B,0)</f>
        <v>114</v>
      </c>
      <c r="AG78" s="38">
        <f t="shared" si="65"/>
        <v>0.125</v>
      </c>
      <c r="AH78" s="25">
        <f>MATCH(AD78,Prawdopodobieństwo!$W:$W,0)</f>
        <v>88</v>
      </c>
      <c r="AI78" s="25">
        <f>MATCH(AE78,Prawdopodobieństwo!$7:$7,0)</f>
        <v>16</v>
      </c>
      <c r="AJ78" s="37">
        <f>INDEX(Prawdopodobieństwo!$1:$1048576,AH78,AI78)</f>
        <v>0</v>
      </c>
      <c r="AK78" s="16"/>
      <c r="AL78" s="16"/>
      <c r="AM78" s="15"/>
      <c r="AN78" s="17"/>
      <c r="AO78" s="16"/>
      <c r="AP78" s="16"/>
    </row>
    <row r="79" spans="1:42">
      <c r="A79" s="16"/>
      <c r="B79" s="16"/>
      <c r="C79" s="16"/>
      <c r="D79" s="16"/>
      <c r="E79" s="16"/>
      <c r="F79" s="16"/>
      <c r="G79" s="16"/>
      <c r="H79" s="16"/>
      <c r="I79" s="15"/>
      <c r="J79" s="16"/>
      <c r="K79" s="16"/>
      <c r="L79" s="17"/>
      <c r="M79" s="16"/>
      <c r="N79" s="16"/>
      <c r="O79" s="16"/>
      <c r="P79" s="16"/>
      <c r="Q79" s="16"/>
      <c r="R79" s="16"/>
      <c r="S79" s="15"/>
      <c r="T79" s="16"/>
      <c r="U79" s="16"/>
      <c r="V79" s="17"/>
      <c r="W79" s="16"/>
      <c r="X79" s="16"/>
      <c r="Y79" s="16"/>
      <c r="Z79" s="16"/>
      <c r="AA79" s="16"/>
      <c r="AB79" s="16"/>
      <c r="AC79" s="15"/>
      <c r="AD79" s="16">
        <f t="shared" si="67"/>
        <v>7</v>
      </c>
      <c r="AE79" s="16">
        <f t="shared" si="22"/>
        <v>12</v>
      </c>
      <c r="AF79" s="25">
        <f t="shared" si="68"/>
        <v>124</v>
      </c>
      <c r="AG79" s="38">
        <f t="shared" si="65"/>
        <v>0.125</v>
      </c>
      <c r="AH79" s="25">
        <f>MATCH(AD79,Prawdopodobieństwo!$W:$W,0)</f>
        <v>88</v>
      </c>
      <c r="AI79" s="25">
        <f>MATCH(AE79,Prawdopodobieństwo!$7:$7,0)</f>
        <v>17</v>
      </c>
      <c r="AJ79" s="37">
        <f>INDEX(Prawdopodobieństwo!$1:$1048576,AH79,AI79)</f>
        <v>0</v>
      </c>
      <c r="AK79" s="16"/>
      <c r="AL79" s="16"/>
      <c r="AM79" s="15"/>
      <c r="AN79" s="17"/>
      <c r="AO79" s="16"/>
      <c r="AP79" s="16"/>
    </row>
    <row r="80" spans="1:42">
      <c r="A80" s="16"/>
      <c r="B80" s="16"/>
      <c r="C80" s="16"/>
      <c r="D80" s="16"/>
      <c r="E80" s="16"/>
      <c r="F80" s="16"/>
      <c r="G80" s="16"/>
      <c r="H80" s="16"/>
      <c r="I80" s="15"/>
      <c r="J80" s="16"/>
      <c r="K80" s="16"/>
      <c r="L80" s="17"/>
      <c r="M80" s="16"/>
      <c r="N80" s="16"/>
      <c r="O80" s="16"/>
      <c r="P80" s="16"/>
      <c r="Q80" s="16"/>
      <c r="R80" s="16"/>
      <c r="S80" s="15"/>
      <c r="T80" s="16"/>
      <c r="U80" s="16"/>
      <c r="V80" s="17"/>
      <c r="W80" s="16"/>
      <c r="X80" s="16"/>
      <c r="Y80" s="16"/>
      <c r="Z80" s="16"/>
      <c r="AA80" s="16"/>
      <c r="AB80" s="16"/>
      <c r="AC80" s="15"/>
      <c r="AD80" s="16">
        <f t="shared" si="67"/>
        <v>7</v>
      </c>
      <c r="AE80" s="16">
        <f t="shared" si="23"/>
        <v>9</v>
      </c>
      <c r="AF80" s="25">
        <f t="shared" si="68"/>
        <v>94</v>
      </c>
      <c r="AG80" s="38">
        <f t="shared" si="65"/>
        <v>0.25</v>
      </c>
      <c r="AH80" s="25">
        <f>MATCH(AD80,Prawdopodobieństwo!$W:$W,0)</f>
        <v>88</v>
      </c>
      <c r="AI80" s="25">
        <f>MATCH(AE80,Prawdopodobieństwo!$7:$7,0)</f>
        <v>14</v>
      </c>
      <c r="AJ80" s="37">
        <f>INDEX(Prawdopodobieństwo!$1:$1048576,AH80,AI80)</f>
        <v>0</v>
      </c>
      <c r="AK80" s="16"/>
      <c r="AL80" s="16"/>
      <c r="AM80" s="15"/>
      <c r="AN80" s="17"/>
      <c r="AO80" s="16"/>
      <c r="AP80" s="16"/>
    </row>
    <row r="81" spans="1:42">
      <c r="A81" s="16"/>
      <c r="B81" s="16"/>
      <c r="C81" s="16"/>
      <c r="D81" s="16"/>
      <c r="E81" s="16"/>
      <c r="F81" s="16"/>
      <c r="G81" s="16"/>
      <c r="H81" s="16"/>
      <c r="I81" s="15"/>
      <c r="J81" s="16"/>
      <c r="K81" s="16"/>
      <c r="L81" s="17"/>
      <c r="M81" s="16"/>
      <c r="N81" s="16"/>
      <c r="O81" s="16"/>
      <c r="P81" s="16"/>
      <c r="Q81" s="16"/>
      <c r="R81" s="16"/>
      <c r="S81" s="15"/>
      <c r="T81" s="16"/>
      <c r="U81" s="16"/>
      <c r="V81" s="17"/>
      <c r="W81" s="16"/>
      <c r="X81" s="16"/>
      <c r="Y81" s="16"/>
      <c r="Z81" s="16"/>
      <c r="AA81" s="16"/>
      <c r="AB81" s="16"/>
      <c r="AC81" s="15"/>
      <c r="AD81" s="16">
        <f t="shared" si="67"/>
        <v>7</v>
      </c>
      <c r="AE81" s="16">
        <f t="shared" si="24"/>
        <v>10</v>
      </c>
      <c r="AF81" s="25">
        <f t="shared" si="68"/>
        <v>104</v>
      </c>
      <c r="AG81" s="38">
        <f t="shared" si="65"/>
        <v>0</v>
      </c>
      <c r="AH81" s="25">
        <f>MATCH(AD81,Prawdopodobieństwo!$W:$W,0)</f>
        <v>88</v>
      </c>
      <c r="AI81" s="25">
        <f>MATCH(AE81,Prawdopodobieństwo!$7:$7,0)</f>
        <v>15</v>
      </c>
      <c r="AJ81" s="37">
        <f>INDEX(Prawdopodobieństwo!$1:$1048576,AH81,AI81)</f>
        <v>0</v>
      </c>
      <c r="AK81" s="16"/>
      <c r="AL81" s="16"/>
      <c r="AM81" s="15"/>
      <c r="AN81" s="17"/>
      <c r="AO81" s="16"/>
      <c r="AP81" s="16"/>
    </row>
    <row r="82" spans="1:42">
      <c r="A82" s="26"/>
      <c r="B82" s="26"/>
      <c r="C82" s="26"/>
      <c r="D82" s="26"/>
      <c r="E82" s="26"/>
      <c r="F82" s="26"/>
      <c r="G82" s="26"/>
      <c r="H82" s="26"/>
      <c r="I82" s="28"/>
      <c r="J82" s="26"/>
      <c r="K82" s="26"/>
      <c r="L82" s="27"/>
      <c r="M82" s="26"/>
      <c r="N82" s="26"/>
      <c r="O82" s="26"/>
      <c r="P82" s="26"/>
      <c r="Q82" s="26"/>
      <c r="R82" s="26"/>
      <c r="S82" s="28"/>
      <c r="T82" s="26"/>
      <c r="U82" s="26"/>
      <c r="V82" s="27"/>
      <c r="W82" s="26"/>
      <c r="X82" s="26"/>
      <c r="Y82" s="26"/>
      <c r="Z82" s="26"/>
      <c r="AA82" s="26"/>
      <c r="AB82" s="26"/>
      <c r="AC82" s="28"/>
      <c r="AD82" s="26"/>
      <c r="AE82" s="26"/>
      <c r="AF82" s="27"/>
      <c r="AG82" s="26"/>
      <c r="AH82" s="26"/>
      <c r="AI82" s="26"/>
      <c r="AJ82" s="26"/>
      <c r="AK82" s="26"/>
      <c r="AL82" s="26"/>
      <c r="AM82" s="28"/>
      <c r="AN82" s="27"/>
      <c r="AO82" s="26"/>
      <c r="AP82" s="26"/>
    </row>
    <row r="83" spans="1:42">
      <c r="A83" s="22"/>
      <c r="B83" s="22"/>
      <c r="C83" s="22"/>
      <c r="D83" s="22"/>
      <c r="E83" s="22"/>
      <c r="F83" s="23"/>
      <c r="G83" s="23"/>
      <c r="H83" s="22"/>
      <c r="I83" s="24"/>
      <c r="J83" s="22"/>
      <c r="K83" s="22"/>
      <c r="L83" s="23"/>
      <c r="M83" s="22"/>
      <c r="N83" s="23"/>
      <c r="O83" s="23"/>
      <c r="P83" s="22"/>
      <c r="Q83" s="22"/>
      <c r="R83" s="22"/>
      <c r="S83" s="24"/>
      <c r="T83" s="22"/>
      <c r="U83" s="22"/>
      <c r="V83" s="23"/>
      <c r="W83" s="22"/>
      <c r="X83" s="23"/>
      <c r="Y83" s="23"/>
      <c r="Z83" s="22"/>
      <c r="AA83" s="22"/>
      <c r="AB83" s="22"/>
      <c r="AC83" s="24"/>
      <c r="AD83" s="22"/>
      <c r="AE83" s="22"/>
      <c r="AF83" s="23"/>
      <c r="AG83" s="22"/>
      <c r="AH83" s="23"/>
      <c r="AI83" s="23"/>
      <c r="AJ83" s="22"/>
      <c r="AK83" s="22"/>
      <c r="AL83" s="22"/>
      <c r="AM83" s="24"/>
      <c r="AN83" s="23"/>
      <c r="AO83" s="22"/>
      <c r="AP83" s="22"/>
    </row>
    <row r="84" spans="1:42">
      <c r="A84" s="16"/>
      <c r="B84" s="16">
        <f t="shared" ref="B84:B144" si="69">1+B74</f>
        <v>8</v>
      </c>
      <c r="C84" s="16">
        <f t="shared" ref="C84:C144" si="70">_xlfn.BITXOR(B84-1,1)+1</f>
        <v>7</v>
      </c>
      <c r="D84" s="16"/>
      <c r="E84" s="16"/>
      <c r="F84" s="25">
        <f>MATCH(B84,Prawdopodobieństwo!$W:$W,0)</f>
        <v>89</v>
      </c>
      <c r="G84" s="25">
        <f>MATCH(C84,Prawdopodobieństwo!$7:$7,0)</f>
        <v>12</v>
      </c>
      <c r="H84" s="37">
        <f>INDEX(Prawdopodobieństwo!$1:$1048576,F84,G84)</f>
        <v>1</v>
      </c>
      <c r="I84" s="15"/>
      <c r="J84" s="16">
        <f t="shared" ref="J84:J85" si="71">IF($B84,$B84,J83)</f>
        <v>8</v>
      </c>
      <c r="K84" s="16">
        <f t="shared" ref="K84:K144" si="72">_xlfn.BITXOR(J84-1,2)+1</f>
        <v>6</v>
      </c>
      <c r="L84" s="25">
        <f t="shared" ref="L84:L145" si="73">MATCH(K84,$B:$B,0)</f>
        <v>64</v>
      </c>
      <c r="M84" s="38">
        <f t="shared" ref="M84:M85" si="74">INDEX(H:H,L84)</f>
        <v>0</v>
      </c>
      <c r="N84" s="25">
        <f>MATCH(J84,Prawdopodobieństwo!$W:$W,0)</f>
        <v>89</v>
      </c>
      <c r="O84" s="25">
        <f>MATCH(K84,Prawdopodobieństwo!$7:$7,0)</f>
        <v>11</v>
      </c>
      <c r="P84" s="37">
        <f>INDEX(Prawdopodobieństwo!$1:$1048576,N84,O84)</f>
        <v>1</v>
      </c>
      <c r="Q84" s="16"/>
      <c r="R84" s="39">
        <f t="shared" ref="R84" si="75">(1-SUM(M84:M92)+SUMPRODUCT(P84:P92,M84:M92))*H84</f>
        <v>0.5</v>
      </c>
      <c r="S84" s="15"/>
      <c r="T84" s="16">
        <f t="shared" ref="T84:T147" si="76">IF($B84,$B84,T83)</f>
        <v>8</v>
      </c>
      <c r="U84" s="16">
        <f t="shared" ref="U84:U144" si="77">_xlfn.BITXOR(T84-1,4)+1</f>
        <v>4</v>
      </c>
      <c r="V84" s="25">
        <f t="shared" ref="V84:V147" si="78">MATCH(U84,$B:$B,0)</f>
        <v>44</v>
      </c>
      <c r="W84" s="38">
        <f t="shared" ref="W84:W87" si="79">INDEX(R:R,V84)</f>
        <v>0.5</v>
      </c>
      <c r="X84" s="25">
        <f>MATCH(T84,Prawdopodobieństwo!$W:$W,0)</f>
        <v>89</v>
      </c>
      <c r="Y84" s="25">
        <f>MATCH(U84,Prawdopodobieństwo!$7:$7,0)</f>
        <v>9</v>
      </c>
      <c r="Z84" s="37">
        <f>INDEX(Prawdopodobieństwo!$1:$1048576,X84,Y84)</f>
        <v>0.5</v>
      </c>
      <c r="AA84" s="16"/>
      <c r="AB84" s="39">
        <f t="shared" ref="AB84" si="80">(1-SUM(W84:W92)+SUMPRODUCT(Z84:Z92,W84:W92))*R84</f>
        <v>0.25</v>
      </c>
      <c r="AC84" s="15"/>
      <c r="AD84" s="16">
        <f t="shared" si="67"/>
        <v>8</v>
      </c>
      <c r="AE84" s="16">
        <f t="shared" ref="AE84:AE144" si="81">_xlfn.BITXOR(AD84-1,8)+1</f>
        <v>16</v>
      </c>
      <c r="AF84" s="25">
        <f t="shared" si="68"/>
        <v>164</v>
      </c>
      <c r="AG84" s="38">
        <f t="shared" ref="AG84:AG91" si="82">INDEX(AB:AB,AF84)</f>
        <v>0.1</v>
      </c>
      <c r="AH84" s="25">
        <f>MATCH(AD84,Prawdopodobieństwo!$W:$W,0)</f>
        <v>89</v>
      </c>
      <c r="AI84" s="25">
        <f>MATCH(AE84,Prawdopodobieństwo!$7:$7,0)</f>
        <v>21</v>
      </c>
      <c r="AJ84" s="37">
        <f>INDEX(Prawdopodobieństwo!$1:$1048576,AH84,AI84)</f>
        <v>0.5</v>
      </c>
      <c r="AK84" s="16"/>
      <c r="AL84" s="39">
        <f t="shared" ref="AL84" si="83">(1-SUM(AG84:AG92)+SUMPRODUCT(AJ84:AJ92,AG84:AG92))*AB84</f>
        <v>0.125</v>
      </c>
      <c r="AM84" s="15"/>
      <c r="AN84" s="25">
        <f>MATCH(B84,Mecze!A:A,0)</f>
        <v>23</v>
      </c>
      <c r="AO84" s="16" t="str">
        <f>INDEX(Mecze!D:D,AN84)</f>
        <v>Belgia</v>
      </c>
      <c r="AP84" s="16"/>
    </row>
    <row r="85" spans="1:42">
      <c r="A85" s="16"/>
      <c r="B85" s="16"/>
      <c r="C85" s="16"/>
      <c r="D85" s="16"/>
      <c r="E85" s="16"/>
      <c r="F85" s="16"/>
      <c r="G85" s="16"/>
      <c r="H85" s="16"/>
      <c r="I85" s="15"/>
      <c r="J85" s="16">
        <f t="shared" si="71"/>
        <v>8</v>
      </c>
      <c r="K85" s="16">
        <f t="shared" ref="K85:K145" si="84">_xlfn.BITXOR(J85-1,3)+1</f>
        <v>5</v>
      </c>
      <c r="L85" s="25">
        <f t="shared" si="73"/>
        <v>54</v>
      </c>
      <c r="M85" s="38">
        <f t="shared" si="74"/>
        <v>1</v>
      </c>
      <c r="N85" s="25">
        <f>MATCH(J85,Prawdopodobieństwo!$W:$W,0)</f>
        <v>89</v>
      </c>
      <c r="O85" s="25">
        <f>MATCH(K85,Prawdopodobieństwo!$7:$7,0)</f>
        <v>10</v>
      </c>
      <c r="P85" s="37">
        <f>INDEX(Prawdopodobieństwo!$1:$1048576,N85,O85)</f>
        <v>0.5</v>
      </c>
      <c r="Q85" s="16"/>
      <c r="R85" s="16"/>
      <c r="S85" s="15"/>
      <c r="T85" s="16">
        <f t="shared" si="76"/>
        <v>8</v>
      </c>
      <c r="U85" s="16">
        <f t="shared" ref="U85:U145" si="85">_xlfn.BITXOR(T85-1,5)+1</f>
        <v>3</v>
      </c>
      <c r="V85" s="25">
        <f t="shared" si="78"/>
        <v>34</v>
      </c>
      <c r="W85" s="38">
        <f t="shared" si="79"/>
        <v>0</v>
      </c>
      <c r="X85" s="25">
        <f>MATCH(T85,Prawdopodobieństwo!$W:$W,0)</f>
        <v>89</v>
      </c>
      <c r="Y85" s="25">
        <f>MATCH(U85,Prawdopodobieństwo!$7:$7,0)</f>
        <v>8</v>
      </c>
      <c r="Z85" s="37">
        <f>INDEX(Prawdopodobieństwo!$1:$1048576,X85,Y85)</f>
        <v>1</v>
      </c>
      <c r="AA85" s="16"/>
      <c r="AB85" s="16"/>
      <c r="AC85" s="15"/>
      <c r="AD85" s="16">
        <f t="shared" si="67"/>
        <v>8</v>
      </c>
      <c r="AE85" s="16">
        <f t="shared" ref="AE85:AE145" si="86">_xlfn.BITXOR(AD85-1,9)+1</f>
        <v>15</v>
      </c>
      <c r="AF85" s="25">
        <f t="shared" si="68"/>
        <v>154</v>
      </c>
      <c r="AG85" s="38">
        <f t="shared" si="82"/>
        <v>0.15</v>
      </c>
      <c r="AH85" s="25">
        <f>MATCH(AD85,Prawdopodobieństwo!$W:$W,0)</f>
        <v>89</v>
      </c>
      <c r="AI85" s="25">
        <f>MATCH(AE85,Prawdopodobieństwo!$7:$7,0)</f>
        <v>20</v>
      </c>
      <c r="AJ85" s="37">
        <f>INDEX(Prawdopodobieństwo!$1:$1048576,AH85,AI85)</f>
        <v>0.5</v>
      </c>
      <c r="AK85" s="16"/>
      <c r="AL85" s="16"/>
      <c r="AM85" s="15"/>
      <c r="AN85" s="17"/>
      <c r="AO85" s="16"/>
      <c r="AP85" s="16"/>
    </row>
    <row r="86" spans="1:42">
      <c r="A86" s="16"/>
      <c r="B86" s="16"/>
      <c r="C86" s="16"/>
      <c r="D86" s="16"/>
      <c r="E86" s="16"/>
      <c r="F86" s="16"/>
      <c r="G86" s="16"/>
      <c r="H86" s="16"/>
      <c r="I86" s="15"/>
      <c r="J86" s="16"/>
      <c r="K86" s="16"/>
      <c r="L86" s="17"/>
      <c r="M86" s="16"/>
      <c r="N86" s="16"/>
      <c r="O86" s="16"/>
      <c r="P86" s="16"/>
      <c r="Q86" s="16"/>
      <c r="R86" s="16"/>
      <c r="S86" s="15"/>
      <c r="T86" s="16">
        <f t="shared" si="76"/>
        <v>8</v>
      </c>
      <c r="U86" s="16">
        <f t="shared" ref="U86:U146" si="87">_xlfn.BITXOR(T86-1,6)+1</f>
        <v>2</v>
      </c>
      <c r="V86" s="25">
        <f t="shared" si="78"/>
        <v>24</v>
      </c>
      <c r="W86" s="38">
        <f t="shared" si="79"/>
        <v>0.5</v>
      </c>
      <c r="X86" s="25">
        <f>MATCH(T86,Prawdopodobieństwo!$W:$W,0)</f>
        <v>89</v>
      </c>
      <c r="Y86" s="25">
        <f>MATCH(U86,Prawdopodobieństwo!$7:$7,0)</f>
        <v>7</v>
      </c>
      <c r="Z86" s="37">
        <f>INDEX(Prawdopodobieństwo!$1:$1048576,X86,Y86)</f>
        <v>0.5</v>
      </c>
      <c r="AA86" s="16"/>
      <c r="AB86" s="16"/>
      <c r="AC86" s="15"/>
      <c r="AD86" s="16">
        <f t="shared" si="67"/>
        <v>8</v>
      </c>
      <c r="AE86" s="16">
        <f t="shared" ref="AE86:AE146" si="88">_xlfn.BITXOR(AD86-1,10)+1</f>
        <v>14</v>
      </c>
      <c r="AF86" s="25">
        <f t="shared" si="68"/>
        <v>144</v>
      </c>
      <c r="AG86" s="38">
        <f t="shared" si="82"/>
        <v>0</v>
      </c>
      <c r="AH86" s="25">
        <f>MATCH(AD86,Prawdopodobieństwo!$W:$W,0)</f>
        <v>89</v>
      </c>
      <c r="AI86" s="25">
        <f>MATCH(AE86,Prawdopodobieństwo!$7:$7,0)</f>
        <v>19</v>
      </c>
      <c r="AJ86" s="37">
        <f>INDEX(Prawdopodobieństwo!$1:$1048576,AH86,AI86)</f>
        <v>1</v>
      </c>
      <c r="AK86" s="16"/>
      <c r="AL86" s="16"/>
      <c r="AM86" s="15"/>
      <c r="AN86" s="17"/>
      <c r="AO86" s="16"/>
      <c r="AP86" s="16"/>
    </row>
    <row r="87" spans="1:42">
      <c r="A87" s="16"/>
      <c r="B87" s="16"/>
      <c r="C87" s="16"/>
      <c r="D87" s="16"/>
      <c r="E87" s="16"/>
      <c r="F87" s="16"/>
      <c r="G87" s="16"/>
      <c r="H87" s="16"/>
      <c r="I87" s="15"/>
      <c r="J87" s="16"/>
      <c r="K87" s="16"/>
      <c r="L87" s="17"/>
      <c r="M87" s="16"/>
      <c r="N87" s="16"/>
      <c r="O87" s="16"/>
      <c r="P87" s="16"/>
      <c r="Q87" s="16"/>
      <c r="R87" s="16"/>
      <c r="S87" s="15"/>
      <c r="T87" s="16">
        <f t="shared" si="76"/>
        <v>8</v>
      </c>
      <c r="U87" s="16">
        <f t="shared" ref="U87:U147" si="89">_xlfn.BITXOR(T87-1,7)+1</f>
        <v>1</v>
      </c>
      <c r="V87" s="25">
        <f t="shared" si="78"/>
        <v>14</v>
      </c>
      <c r="W87" s="38">
        <f t="shared" si="79"/>
        <v>0</v>
      </c>
      <c r="X87" s="25">
        <f>MATCH(T87,Prawdopodobieństwo!$W:$W,0)</f>
        <v>89</v>
      </c>
      <c r="Y87" s="25">
        <f>MATCH(U87,Prawdopodobieństwo!$7:$7,0)</f>
        <v>6</v>
      </c>
      <c r="Z87" s="37">
        <f>INDEX(Prawdopodobieństwo!$1:$1048576,X87,Y87)</f>
        <v>1</v>
      </c>
      <c r="AA87" s="16"/>
      <c r="AB87" s="16"/>
      <c r="AC87" s="15"/>
      <c r="AD87" s="16">
        <f t="shared" si="67"/>
        <v>8</v>
      </c>
      <c r="AE87" s="16">
        <f t="shared" ref="AE87:AE147" si="90">_xlfn.BITXOR(AD87-1,11)+1</f>
        <v>13</v>
      </c>
      <c r="AF87" s="25">
        <f t="shared" si="68"/>
        <v>134</v>
      </c>
      <c r="AG87" s="38">
        <f t="shared" si="82"/>
        <v>0.25</v>
      </c>
      <c r="AH87" s="25">
        <f>MATCH(AD87,Prawdopodobieństwo!$W:$W,0)</f>
        <v>89</v>
      </c>
      <c r="AI87" s="25">
        <f>MATCH(AE87,Prawdopodobieństwo!$7:$7,0)</f>
        <v>18</v>
      </c>
      <c r="AJ87" s="37">
        <f>INDEX(Prawdopodobieństwo!$1:$1048576,AH87,AI87)</f>
        <v>0.5</v>
      </c>
      <c r="AK87" s="16"/>
      <c r="AL87" s="16"/>
      <c r="AM87" s="15"/>
      <c r="AN87" s="17"/>
      <c r="AO87" s="16"/>
      <c r="AP87" s="16"/>
    </row>
    <row r="88" spans="1:42">
      <c r="A88" s="16"/>
      <c r="B88" s="16"/>
      <c r="C88" s="16"/>
      <c r="D88" s="16"/>
      <c r="E88" s="16"/>
      <c r="F88" s="16"/>
      <c r="G88" s="16"/>
      <c r="H88" s="16"/>
      <c r="I88" s="15"/>
      <c r="J88" s="16"/>
      <c r="K88" s="16"/>
      <c r="L88" s="17"/>
      <c r="M88" s="16"/>
      <c r="N88" s="16"/>
      <c r="O88" s="16"/>
      <c r="P88" s="16"/>
      <c r="Q88" s="16"/>
      <c r="R88" s="16"/>
      <c r="S88" s="15"/>
      <c r="T88" s="16"/>
      <c r="U88" s="16"/>
      <c r="V88" s="17"/>
      <c r="W88" s="16"/>
      <c r="X88" s="16"/>
      <c r="Y88" s="16"/>
      <c r="Z88" s="16"/>
      <c r="AA88" s="16"/>
      <c r="AB88" s="16"/>
      <c r="AC88" s="15"/>
      <c r="AD88" s="16">
        <f t="shared" si="67"/>
        <v>8</v>
      </c>
      <c r="AE88" s="16">
        <f t="shared" ref="AE88:AE148" si="91">_xlfn.BITXOR(AD88-1,12)+1</f>
        <v>12</v>
      </c>
      <c r="AF88" s="25">
        <f t="shared" si="68"/>
        <v>124</v>
      </c>
      <c r="AG88" s="38">
        <f t="shared" si="82"/>
        <v>0.125</v>
      </c>
      <c r="AH88" s="25">
        <f>MATCH(AD88,Prawdopodobieństwo!$W:$W,0)</f>
        <v>89</v>
      </c>
      <c r="AI88" s="25">
        <f>MATCH(AE88,Prawdopodobieństwo!$7:$7,0)</f>
        <v>17</v>
      </c>
      <c r="AJ88" s="37">
        <f>INDEX(Prawdopodobieństwo!$1:$1048576,AH88,AI88)</f>
        <v>0.5</v>
      </c>
      <c r="AK88" s="16"/>
      <c r="AL88" s="16"/>
      <c r="AM88" s="15"/>
      <c r="AN88" s="17"/>
      <c r="AO88" s="16"/>
      <c r="AP88" s="16"/>
    </row>
    <row r="89" spans="1:42">
      <c r="A89" s="16"/>
      <c r="B89" s="16"/>
      <c r="C89" s="16"/>
      <c r="D89" s="16"/>
      <c r="E89" s="16"/>
      <c r="F89" s="16"/>
      <c r="G89" s="16"/>
      <c r="H89" s="16"/>
      <c r="I89" s="15"/>
      <c r="J89" s="16"/>
      <c r="K89" s="16"/>
      <c r="L89" s="17"/>
      <c r="M89" s="16"/>
      <c r="N89" s="16"/>
      <c r="O89" s="16"/>
      <c r="P89" s="16"/>
      <c r="Q89" s="16"/>
      <c r="R89" s="16"/>
      <c r="S89" s="15"/>
      <c r="T89" s="16"/>
      <c r="U89" s="16"/>
      <c r="V89" s="17"/>
      <c r="W89" s="16"/>
      <c r="X89" s="16"/>
      <c r="Y89" s="16"/>
      <c r="Z89" s="16"/>
      <c r="AA89" s="16"/>
      <c r="AB89" s="16"/>
      <c r="AC89" s="15"/>
      <c r="AD89" s="16">
        <f t="shared" si="67"/>
        <v>8</v>
      </c>
      <c r="AE89" s="16">
        <f t="shared" ref="AE89:AE149" si="92">_xlfn.BITXOR(AD89-1,13)+1</f>
        <v>11</v>
      </c>
      <c r="AF89" s="25">
        <f t="shared" si="68"/>
        <v>114</v>
      </c>
      <c r="AG89" s="38">
        <f t="shared" si="82"/>
        <v>0.125</v>
      </c>
      <c r="AH89" s="25">
        <f>MATCH(AD89,Prawdopodobieństwo!$W:$W,0)</f>
        <v>89</v>
      </c>
      <c r="AI89" s="25">
        <f>MATCH(AE89,Prawdopodobieństwo!$7:$7,0)</f>
        <v>16</v>
      </c>
      <c r="AJ89" s="37">
        <f>INDEX(Prawdopodobieństwo!$1:$1048576,AH89,AI89)</f>
        <v>0.5</v>
      </c>
      <c r="AK89" s="16"/>
      <c r="AL89" s="16"/>
      <c r="AM89" s="15"/>
      <c r="AN89" s="17"/>
      <c r="AO89" s="16"/>
      <c r="AP89" s="16"/>
    </row>
    <row r="90" spans="1:42">
      <c r="A90" s="16"/>
      <c r="B90" s="16"/>
      <c r="C90" s="16"/>
      <c r="D90" s="16"/>
      <c r="E90" s="16"/>
      <c r="F90" s="16"/>
      <c r="G90" s="16"/>
      <c r="H90" s="16"/>
      <c r="I90" s="15"/>
      <c r="J90" s="16"/>
      <c r="K90" s="16"/>
      <c r="L90" s="17"/>
      <c r="M90" s="16"/>
      <c r="N90" s="16"/>
      <c r="O90" s="16"/>
      <c r="P90" s="16"/>
      <c r="Q90" s="16"/>
      <c r="R90" s="16"/>
      <c r="S90" s="15"/>
      <c r="T90" s="16"/>
      <c r="U90" s="16"/>
      <c r="V90" s="17"/>
      <c r="W90" s="16"/>
      <c r="X90" s="16"/>
      <c r="Y90" s="16"/>
      <c r="Z90" s="16"/>
      <c r="AA90" s="16"/>
      <c r="AB90" s="16"/>
      <c r="AC90" s="15"/>
      <c r="AD90" s="16">
        <f t="shared" si="67"/>
        <v>8</v>
      </c>
      <c r="AE90" s="16">
        <f t="shared" ref="AE90:AE150" si="93">_xlfn.BITXOR(AD90-1,14)+1</f>
        <v>10</v>
      </c>
      <c r="AF90" s="25">
        <f t="shared" si="68"/>
        <v>104</v>
      </c>
      <c r="AG90" s="38">
        <f t="shared" si="82"/>
        <v>0</v>
      </c>
      <c r="AH90" s="25">
        <f>MATCH(AD90,Prawdopodobieństwo!$W:$W,0)</f>
        <v>89</v>
      </c>
      <c r="AI90" s="25">
        <f>MATCH(AE90,Prawdopodobieństwo!$7:$7,0)</f>
        <v>15</v>
      </c>
      <c r="AJ90" s="37">
        <f>INDEX(Prawdopodobieństwo!$1:$1048576,AH90,AI90)</f>
        <v>1</v>
      </c>
      <c r="AK90" s="16"/>
      <c r="AL90" s="16"/>
      <c r="AM90" s="15"/>
      <c r="AN90" s="17"/>
      <c r="AO90" s="16"/>
      <c r="AP90" s="16"/>
    </row>
    <row r="91" spans="1:42">
      <c r="A91" s="16"/>
      <c r="B91" s="16"/>
      <c r="C91" s="16"/>
      <c r="D91" s="16"/>
      <c r="E91" s="16"/>
      <c r="F91" s="16"/>
      <c r="G91" s="16"/>
      <c r="H91" s="16"/>
      <c r="I91" s="15"/>
      <c r="J91" s="16"/>
      <c r="K91" s="16"/>
      <c r="L91" s="17"/>
      <c r="M91" s="16"/>
      <c r="N91" s="16"/>
      <c r="O91" s="16"/>
      <c r="P91" s="16"/>
      <c r="Q91" s="16"/>
      <c r="R91" s="16"/>
      <c r="S91" s="15"/>
      <c r="T91" s="16"/>
      <c r="U91" s="16"/>
      <c r="V91" s="17"/>
      <c r="W91" s="16"/>
      <c r="X91" s="16"/>
      <c r="Y91" s="16"/>
      <c r="Z91" s="16"/>
      <c r="AA91" s="16"/>
      <c r="AB91" s="16"/>
      <c r="AC91" s="15"/>
      <c r="AD91" s="16">
        <f t="shared" si="67"/>
        <v>8</v>
      </c>
      <c r="AE91" s="16">
        <f t="shared" ref="AE91:AE151" si="94">_xlfn.BITXOR(AD91-1,15)+1</f>
        <v>9</v>
      </c>
      <c r="AF91" s="25">
        <f t="shared" si="68"/>
        <v>94</v>
      </c>
      <c r="AG91" s="38">
        <f t="shared" si="82"/>
        <v>0.25</v>
      </c>
      <c r="AH91" s="25">
        <f>MATCH(AD91,Prawdopodobieństwo!$W:$W,0)</f>
        <v>89</v>
      </c>
      <c r="AI91" s="25">
        <f>MATCH(AE91,Prawdopodobieństwo!$7:$7,0)</f>
        <v>14</v>
      </c>
      <c r="AJ91" s="37">
        <f>INDEX(Prawdopodobieństwo!$1:$1048576,AH91,AI91)</f>
        <v>0.5</v>
      </c>
      <c r="AK91" s="16"/>
      <c r="AL91" s="16"/>
      <c r="AM91" s="15"/>
      <c r="AN91" s="17"/>
      <c r="AO91" s="16"/>
      <c r="AP91" s="16"/>
    </row>
    <row r="92" spans="1:42">
      <c r="A92" s="26"/>
      <c r="B92" s="26"/>
      <c r="C92" s="26"/>
      <c r="D92" s="26"/>
      <c r="E92" s="26"/>
      <c r="F92" s="26"/>
      <c r="G92" s="26"/>
      <c r="H92" s="26"/>
      <c r="I92" s="28"/>
      <c r="J92" s="26"/>
      <c r="K92" s="26"/>
      <c r="L92" s="27"/>
      <c r="M92" s="26"/>
      <c r="N92" s="26"/>
      <c r="O92" s="26"/>
      <c r="P92" s="26"/>
      <c r="Q92" s="26"/>
      <c r="R92" s="26"/>
      <c r="S92" s="28"/>
      <c r="T92" s="26"/>
      <c r="U92" s="26"/>
      <c r="V92" s="27"/>
      <c r="W92" s="26"/>
      <c r="X92" s="26"/>
      <c r="Y92" s="26"/>
      <c r="Z92" s="26"/>
      <c r="AA92" s="26"/>
      <c r="AB92" s="26"/>
      <c r="AC92" s="28"/>
      <c r="AD92" s="26"/>
      <c r="AE92" s="26"/>
      <c r="AF92" s="27"/>
      <c r="AG92" s="26"/>
      <c r="AH92" s="26"/>
      <c r="AI92" s="26"/>
      <c r="AJ92" s="26"/>
      <c r="AK92" s="26"/>
      <c r="AL92" s="26"/>
      <c r="AM92" s="28"/>
      <c r="AN92" s="27"/>
      <c r="AO92" s="26"/>
      <c r="AP92" s="26"/>
    </row>
    <row r="93" spans="1:42">
      <c r="A93" s="22"/>
      <c r="B93" s="22"/>
      <c r="C93" s="22"/>
      <c r="D93" s="22"/>
      <c r="E93" s="22"/>
      <c r="F93" s="23"/>
      <c r="G93" s="23"/>
      <c r="H93" s="22"/>
      <c r="I93" s="24"/>
      <c r="J93" s="22"/>
      <c r="K93" s="22"/>
      <c r="L93" s="23"/>
      <c r="M93" s="22"/>
      <c r="N93" s="23"/>
      <c r="O93" s="23"/>
      <c r="P93" s="22"/>
      <c r="Q93" s="22"/>
      <c r="R93" s="22"/>
      <c r="S93" s="24"/>
      <c r="T93" s="22"/>
      <c r="U93" s="22"/>
      <c r="V93" s="23"/>
      <c r="W93" s="22"/>
      <c r="X93" s="23"/>
      <c r="Y93" s="23"/>
      <c r="Z93" s="22"/>
      <c r="AA93" s="22"/>
      <c r="AB93" s="22"/>
      <c r="AC93" s="24"/>
      <c r="AD93" s="22"/>
      <c r="AE93" s="22"/>
      <c r="AF93" s="23"/>
      <c r="AG93" s="22"/>
      <c r="AH93" s="23"/>
      <c r="AI93" s="23"/>
      <c r="AJ93" s="22"/>
      <c r="AK93" s="22"/>
      <c r="AL93" s="22"/>
      <c r="AM93" s="24"/>
      <c r="AN93" s="23"/>
      <c r="AO93" s="22"/>
      <c r="AP93" s="22"/>
    </row>
    <row r="94" spans="1:42">
      <c r="A94" s="16"/>
      <c r="B94" s="16">
        <f t="shared" si="69"/>
        <v>9</v>
      </c>
      <c r="C94" s="16">
        <f t="shared" si="70"/>
        <v>10</v>
      </c>
      <c r="D94" s="16"/>
      <c r="E94" s="16"/>
      <c r="F94" s="25">
        <f>MATCH(B94,Prawdopodobieństwo!$W:$W,0)</f>
        <v>90</v>
      </c>
      <c r="G94" s="25">
        <f>MATCH(C94,Prawdopodobieństwo!$7:$7,0)</f>
        <v>15</v>
      </c>
      <c r="H94" s="37">
        <f>INDEX(Prawdopodobieństwo!$1:$1048576,F94,G94)</f>
        <v>1</v>
      </c>
      <c r="I94" s="15"/>
      <c r="J94" s="16">
        <f t="shared" ref="J94:J95" si="95">IF($B94,$B94,J93)</f>
        <v>9</v>
      </c>
      <c r="K94" s="16">
        <f t="shared" si="72"/>
        <v>11</v>
      </c>
      <c r="L94" s="25">
        <f t="shared" si="73"/>
        <v>114</v>
      </c>
      <c r="M94" s="38">
        <f t="shared" ref="M94:M95" si="96">INDEX(H:H,L94)</f>
        <v>0.5</v>
      </c>
      <c r="N94" s="25">
        <f>MATCH(J94,Prawdopodobieństwo!$W:$W,0)</f>
        <v>90</v>
      </c>
      <c r="O94" s="25">
        <f>MATCH(K94,Prawdopodobieństwo!$7:$7,0)</f>
        <v>16</v>
      </c>
      <c r="P94" s="37">
        <f>INDEX(Prawdopodobieństwo!$1:$1048576,N94,O94)</f>
        <v>0.5</v>
      </c>
      <c r="Q94" s="16"/>
      <c r="R94" s="39">
        <f t="shared" ref="R94" si="97">(1-SUM(M94:M102)+SUMPRODUCT(P94:P102,M94:M102))*H94</f>
        <v>0.5</v>
      </c>
      <c r="S94" s="15"/>
      <c r="T94" s="16">
        <f t="shared" si="76"/>
        <v>9</v>
      </c>
      <c r="U94" s="16">
        <f t="shared" si="77"/>
        <v>13</v>
      </c>
      <c r="V94" s="25">
        <f t="shared" si="78"/>
        <v>134</v>
      </c>
      <c r="W94" s="38">
        <f t="shared" ref="W94:W97" si="98">INDEX(R:R,V94)</f>
        <v>0.5</v>
      </c>
      <c r="X94" s="25">
        <f>MATCH(T94,Prawdopodobieństwo!$W:$W,0)</f>
        <v>90</v>
      </c>
      <c r="Y94" s="25">
        <f>MATCH(U94,Prawdopodobieństwo!$7:$7,0)</f>
        <v>18</v>
      </c>
      <c r="Z94" s="37">
        <f>INDEX(Prawdopodobieństwo!$1:$1048576,X94,Y94)</f>
        <v>0.5</v>
      </c>
      <c r="AA94" s="16"/>
      <c r="AB94" s="39">
        <f t="shared" ref="AB94" si="99">(1-SUM(W94:W102)+SUMPRODUCT(Z94:Z102,W94:W102))*R94</f>
        <v>0.25</v>
      </c>
      <c r="AC94" s="15"/>
      <c r="AD94" s="16">
        <f t="shared" si="67"/>
        <v>9</v>
      </c>
      <c r="AE94" s="16">
        <f t="shared" si="81"/>
        <v>1</v>
      </c>
      <c r="AF94" s="25">
        <f t="shared" si="68"/>
        <v>14</v>
      </c>
      <c r="AG94" s="38">
        <f t="shared" ref="AG94:AG101" si="100">INDEX(AB:AB,AF94)</f>
        <v>0</v>
      </c>
      <c r="AH94" s="25">
        <f>MATCH(AD94,Prawdopodobieństwo!$W:$W,0)</f>
        <v>90</v>
      </c>
      <c r="AI94" s="25">
        <f>MATCH(AE94,Prawdopodobieństwo!$7:$7,0)</f>
        <v>6</v>
      </c>
      <c r="AJ94" s="37">
        <f>INDEX(Prawdopodobieństwo!$1:$1048576,AH94,AI94)</f>
        <v>1</v>
      </c>
      <c r="AK94" s="16"/>
      <c r="AL94" s="39">
        <f t="shared" ref="AL94" si="101">(1-SUM(AG94:AG102)+SUMPRODUCT(AJ94:AJ102,AG94:AG102))*AB94</f>
        <v>0.125</v>
      </c>
      <c r="AM94" s="15"/>
      <c r="AN94" s="25">
        <f>MATCH(B94,Mecze!A:A,0)</f>
        <v>25</v>
      </c>
      <c r="AO94" s="16" t="str">
        <f>INDEX(Mecze!D:D,AN94)</f>
        <v>Niemcy</v>
      </c>
      <c r="AP94" s="16"/>
    </row>
    <row r="95" spans="1:42">
      <c r="A95" s="16"/>
      <c r="B95" s="16"/>
      <c r="C95" s="16"/>
      <c r="D95" s="16"/>
      <c r="E95" s="16"/>
      <c r="F95" s="16"/>
      <c r="G95" s="16"/>
      <c r="H95" s="16"/>
      <c r="I95" s="15"/>
      <c r="J95" s="16">
        <f t="shared" si="95"/>
        <v>9</v>
      </c>
      <c r="K95" s="16">
        <f t="shared" si="84"/>
        <v>12</v>
      </c>
      <c r="L95" s="25">
        <f t="shared" si="73"/>
        <v>124</v>
      </c>
      <c r="M95" s="38">
        <f t="shared" si="96"/>
        <v>0.5</v>
      </c>
      <c r="N95" s="25">
        <f>MATCH(J95,Prawdopodobieństwo!$W:$W,0)</f>
        <v>90</v>
      </c>
      <c r="O95" s="25">
        <f>MATCH(K95,Prawdopodobieństwo!$7:$7,0)</f>
        <v>17</v>
      </c>
      <c r="P95" s="37">
        <f>INDEX(Prawdopodobieństwo!$1:$1048576,N95,O95)</f>
        <v>0.5</v>
      </c>
      <c r="Q95" s="16"/>
      <c r="R95" s="16"/>
      <c r="S95" s="15"/>
      <c r="T95" s="16">
        <f t="shared" si="76"/>
        <v>9</v>
      </c>
      <c r="U95" s="16">
        <f t="shared" si="85"/>
        <v>14</v>
      </c>
      <c r="V95" s="25">
        <f t="shared" si="78"/>
        <v>144</v>
      </c>
      <c r="W95" s="38">
        <f t="shared" si="98"/>
        <v>0</v>
      </c>
      <c r="X95" s="25">
        <f>MATCH(T95,Prawdopodobieństwo!$W:$W,0)</f>
        <v>90</v>
      </c>
      <c r="Y95" s="25">
        <f>MATCH(U95,Prawdopodobieństwo!$7:$7,0)</f>
        <v>19</v>
      </c>
      <c r="Z95" s="37">
        <f>INDEX(Prawdopodobieństwo!$1:$1048576,X95,Y95)</f>
        <v>1</v>
      </c>
      <c r="AA95" s="16"/>
      <c r="AB95" s="16"/>
      <c r="AC95" s="15"/>
      <c r="AD95" s="16">
        <f t="shared" si="67"/>
        <v>9</v>
      </c>
      <c r="AE95" s="16">
        <f t="shared" si="86"/>
        <v>2</v>
      </c>
      <c r="AF95" s="25">
        <f t="shared" si="68"/>
        <v>24</v>
      </c>
      <c r="AG95" s="38">
        <f t="shared" si="100"/>
        <v>0.25</v>
      </c>
      <c r="AH95" s="25">
        <f>MATCH(AD95,Prawdopodobieństwo!$W:$W,0)</f>
        <v>90</v>
      </c>
      <c r="AI95" s="25">
        <f>MATCH(AE95,Prawdopodobieństwo!$7:$7,0)</f>
        <v>7</v>
      </c>
      <c r="AJ95" s="37">
        <f>INDEX(Prawdopodobieństwo!$1:$1048576,AH95,AI95)</f>
        <v>0.5</v>
      </c>
      <c r="AK95" s="16"/>
      <c r="AL95" s="16"/>
      <c r="AM95" s="15"/>
      <c r="AN95" s="17"/>
      <c r="AO95" s="16"/>
      <c r="AP95" s="16"/>
    </row>
    <row r="96" spans="1:42">
      <c r="A96" s="16"/>
      <c r="B96" s="16"/>
      <c r="C96" s="16"/>
      <c r="D96" s="16"/>
      <c r="E96" s="16"/>
      <c r="F96" s="16"/>
      <c r="G96" s="16"/>
      <c r="H96" s="16"/>
      <c r="I96" s="15"/>
      <c r="J96" s="16"/>
      <c r="K96" s="16"/>
      <c r="L96" s="17"/>
      <c r="M96" s="16"/>
      <c r="N96" s="16"/>
      <c r="O96" s="16"/>
      <c r="P96" s="16"/>
      <c r="Q96" s="16"/>
      <c r="R96" s="16"/>
      <c r="S96" s="15"/>
      <c r="T96" s="16">
        <f t="shared" si="76"/>
        <v>9</v>
      </c>
      <c r="U96" s="16">
        <f t="shared" si="87"/>
        <v>15</v>
      </c>
      <c r="V96" s="25">
        <f t="shared" si="78"/>
        <v>154</v>
      </c>
      <c r="W96" s="38">
        <f t="shared" si="98"/>
        <v>0.3</v>
      </c>
      <c r="X96" s="25">
        <f>MATCH(T96,Prawdopodobieństwo!$W:$W,0)</f>
        <v>90</v>
      </c>
      <c r="Y96" s="25">
        <f>MATCH(U96,Prawdopodobieństwo!$7:$7,0)</f>
        <v>20</v>
      </c>
      <c r="Z96" s="37">
        <f>INDEX(Prawdopodobieństwo!$1:$1048576,X96,Y96)</f>
        <v>0.5</v>
      </c>
      <c r="AA96" s="16"/>
      <c r="AB96" s="16"/>
      <c r="AC96" s="15"/>
      <c r="AD96" s="16">
        <f t="shared" si="67"/>
        <v>9</v>
      </c>
      <c r="AE96" s="16">
        <f t="shared" si="88"/>
        <v>3</v>
      </c>
      <c r="AF96" s="25">
        <f t="shared" si="68"/>
        <v>34</v>
      </c>
      <c r="AG96" s="38">
        <f t="shared" si="100"/>
        <v>0</v>
      </c>
      <c r="AH96" s="25">
        <f>MATCH(AD96,Prawdopodobieństwo!$W:$W,0)</f>
        <v>90</v>
      </c>
      <c r="AI96" s="25">
        <f>MATCH(AE96,Prawdopodobieństwo!$7:$7,0)</f>
        <v>8</v>
      </c>
      <c r="AJ96" s="37">
        <f>INDEX(Prawdopodobieństwo!$1:$1048576,AH96,AI96)</f>
        <v>1</v>
      </c>
      <c r="AK96" s="16"/>
      <c r="AL96" s="16"/>
      <c r="AM96" s="15"/>
      <c r="AN96" s="17"/>
      <c r="AO96" s="16"/>
      <c r="AP96" s="16"/>
    </row>
    <row r="97" spans="1:42">
      <c r="A97" s="16"/>
      <c r="B97" s="16"/>
      <c r="C97" s="16"/>
      <c r="D97" s="16"/>
      <c r="E97" s="16"/>
      <c r="F97" s="16"/>
      <c r="G97" s="16"/>
      <c r="H97" s="16"/>
      <c r="I97" s="15"/>
      <c r="J97" s="16"/>
      <c r="K97" s="16"/>
      <c r="L97" s="17"/>
      <c r="M97" s="16"/>
      <c r="N97" s="16"/>
      <c r="O97" s="16"/>
      <c r="P97" s="16"/>
      <c r="Q97" s="16"/>
      <c r="R97" s="16"/>
      <c r="S97" s="15"/>
      <c r="T97" s="16">
        <f t="shared" si="76"/>
        <v>9</v>
      </c>
      <c r="U97" s="16">
        <f t="shared" si="89"/>
        <v>16</v>
      </c>
      <c r="V97" s="25">
        <f t="shared" si="78"/>
        <v>164</v>
      </c>
      <c r="W97" s="38">
        <f t="shared" si="98"/>
        <v>0.2</v>
      </c>
      <c r="X97" s="25">
        <f>MATCH(T97,Prawdopodobieństwo!$W:$W,0)</f>
        <v>90</v>
      </c>
      <c r="Y97" s="25">
        <f>MATCH(U97,Prawdopodobieństwo!$7:$7,0)</f>
        <v>21</v>
      </c>
      <c r="Z97" s="37">
        <f>INDEX(Prawdopodobieństwo!$1:$1048576,X97,Y97)</f>
        <v>0.5</v>
      </c>
      <c r="AA97" s="16"/>
      <c r="AB97" s="16"/>
      <c r="AC97" s="15"/>
      <c r="AD97" s="16">
        <f t="shared" si="67"/>
        <v>9</v>
      </c>
      <c r="AE97" s="16">
        <f t="shared" si="90"/>
        <v>4</v>
      </c>
      <c r="AF97" s="25">
        <f t="shared" si="68"/>
        <v>44</v>
      </c>
      <c r="AG97" s="38">
        <f t="shared" si="100"/>
        <v>0.25</v>
      </c>
      <c r="AH97" s="25">
        <f>MATCH(AD97,Prawdopodobieństwo!$W:$W,0)</f>
        <v>90</v>
      </c>
      <c r="AI97" s="25">
        <f>MATCH(AE97,Prawdopodobieństwo!$7:$7,0)</f>
        <v>9</v>
      </c>
      <c r="AJ97" s="37">
        <f>INDEX(Prawdopodobieństwo!$1:$1048576,AH97,AI97)</f>
        <v>0.5</v>
      </c>
      <c r="AK97" s="16"/>
      <c r="AL97" s="16"/>
      <c r="AM97" s="15"/>
      <c r="AN97" s="17"/>
      <c r="AO97" s="16"/>
      <c r="AP97" s="16"/>
    </row>
    <row r="98" spans="1:42">
      <c r="A98" s="16"/>
      <c r="B98" s="16"/>
      <c r="C98" s="16"/>
      <c r="D98" s="16"/>
      <c r="E98" s="16"/>
      <c r="F98" s="16"/>
      <c r="G98" s="16"/>
      <c r="H98" s="16"/>
      <c r="I98" s="15"/>
      <c r="J98" s="16"/>
      <c r="K98" s="16"/>
      <c r="L98" s="17"/>
      <c r="M98" s="16"/>
      <c r="N98" s="16"/>
      <c r="O98" s="16"/>
      <c r="P98" s="16"/>
      <c r="Q98" s="16"/>
      <c r="R98" s="16"/>
      <c r="S98" s="15"/>
      <c r="T98" s="16"/>
      <c r="U98" s="16"/>
      <c r="V98" s="17"/>
      <c r="W98" s="16"/>
      <c r="X98" s="16"/>
      <c r="Y98" s="16"/>
      <c r="Z98" s="16"/>
      <c r="AA98" s="16"/>
      <c r="AB98" s="16"/>
      <c r="AC98" s="15"/>
      <c r="AD98" s="16">
        <f t="shared" si="67"/>
        <v>9</v>
      </c>
      <c r="AE98" s="16">
        <f t="shared" si="91"/>
        <v>5</v>
      </c>
      <c r="AF98" s="25">
        <f t="shared" si="68"/>
        <v>54</v>
      </c>
      <c r="AG98" s="38">
        <f t="shared" si="100"/>
        <v>0.25</v>
      </c>
      <c r="AH98" s="25">
        <f>MATCH(AD98,Prawdopodobieństwo!$W:$W,0)</f>
        <v>90</v>
      </c>
      <c r="AI98" s="25">
        <f>MATCH(AE98,Prawdopodobieństwo!$7:$7,0)</f>
        <v>10</v>
      </c>
      <c r="AJ98" s="37">
        <f>INDEX(Prawdopodobieństwo!$1:$1048576,AH98,AI98)</f>
        <v>0.5</v>
      </c>
      <c r="AK98" s="16"/>
      <c r="AL98" s="16"/>
      <c r="AM98" s="15"/>
      <c r="AN98" s="17"/>
      <c r="AO98" s="16"/>
      <c r="AP98" s="16"/>
    </row>
    <row r="99" spans="1:42">
      <c r="A99" s="16"/>
      <c r="B99" s="16"/>
      <c r="C99" s="16"/>
      <c r="D99" s="16"/>
      <c r="E99" s="16"/>
      <c r="F99" s="16"/>
      <c r="G99" s="16"/>
      <c r="H99" s="16"/>
      <c r="I99" s="15"/>
      <c r="J99" s="16"/>
      <c r="K99" s="16"/>
      <c r="L99" s="17"/>
      <c r="M99" s="16"/>
      <c r="N99" s="16"/>
      <c r="O99" s="16"/>
      <c r="P99" s="16"/>
      <c r="Q99" s="16"/>
      <c r="R99" s="16"/>
      <c r="S99" s="15"/>
      <c r="T99" s="16"/>
      <c r="U99" s="16"/>
      <c r="V99" s="17"/>
      <c r="W99" s="16"/>
      <c r="X99" s="16"/>
      <c r="Y99" s="16"/>
      <c r="Z99" s="16"/>
      <c r="AA99" s="16"/>
      <c r="AB99" s="16"/>
      <c r="AC99" s="15"/>
      <c r="AD99" s="16">
        <f t="shared" si="67"/>
        <v>9</v>
      </c>
      <c r="AE99" s="16">
        <f t="shared" si="92"/>
        <v>6</v>
      </c>
      <c r="AF99" s="25">
        <f t="shared" si="68"/>
        <v>64</v>
      </c>
      <c r="AG99" s="38">
        <f t="shared" si="100"/>
        <v>0</v>
      </c>
      <c r="AH99" s="25">
        <f>MATCH(AD99,Prawdopodobieństwo!$W:$W,0)</f>
        <v>90</v>
      </c>
      <c r="AI99" s="25">
        <f>MATCH(AE99,Prawdopodobieństwo!$7:$7,0)</f>
        <v>11</v>
      </c>
      <c r="AJ99" s="37">
        <f>INDEX(Prawdopodobieństwo!$1:$1048576,AH99,AI99)</f>
        <v>1</v>
      </c>
      <c r="AK99" s="16"/>
      <c r="AL99" s="16"/>
      <c r="AM99" s="15"/>
      <c r="AN99" s="17"/>
      <c r="AO99" s="16"/>
      <c r="AP99" s="16"/>
    </row>
    <row r="100" spans="1:42">
      <c r="A100" s="16"/>
      <c r="B100" s="16"/>
      <c r="C100" s="16"/>
      <c r="D100" s="16"/>
      <c r="E100" s="16"/>
      <c r="F100" s="16"/>
      <c r="G100" s="16"/>
      <c r="H100" s="16"/>
      <c r="I100" s="15"/>
      <c r="J100" s="16"/>
      <c r="K100" s="16"/>
      <c r="L100" s="17"/>
      <c r="M100" s="16"/>
      <c r="N100" s="16"/>
      <c r="O100" s="16"/>
      <c r="P100" s="16"/>
      <c r="Q100" s="16"/>
      <c r="R100" s="16"/>
      <c r="S100" s="15"/>
      <c r="T100" s="16"/>
      <c r="U100" s="16"/>
      <c r="V100" s="17"/>
      <c r="W100" s="16"/>
      <c r="X100" s="16"/>
      <c r="Y100" s="16"/>
      <c r="Z100" s="16"/>
      <c r="AA100" s="16"/>
      <c r="AB100" s="16"/>
      <c r="AC100" s="15"/>
      <c r="AD100" s="16">
        <f t="shared" si="67"/>
        <v>9</v>
      </c>
      <c r="AE100" s="16">
        <f t="shared" si="93"/>
        <v>7</v>
      </c>
      <c r="AF100" s="25">
        <f t="shared" si="68"/>
        <v>74</v>
      </c>
      <c r="AG100" s="38">
        <f t="shared" si="100"/>
        <v>0</v>
      </c>
      <c r="AH100" s="25">
        <f>MATCH(AD100,Prawdopodobieństwo!$W:$W,0)</f>
        <v>90</v>
      </c>
      <c r="AI100" s="25">
        <f>MATCH(AE100,Prawdopodobieństwo!$7:$7,0)</f>
        <v>12</v>
      </c>
      <c r="AJ100" s="37">
        <f>INDEX(Prawdopodobieństwo!$1:$1048576,AH100,AI100)</f>
        <v>1</v>
      </c>
      <c r="AK100" s="16"/>
      <c r="AL100" s="16"/>
      <c r="AM100" s="15"/>
      <c r="AN100" s="17"/>
      <c r="AO100" s="16"/>
      <c r="AP100" s="16"/>
    </row>
    <row r="101" spans="1:42">
      <c r="A101" s="16"/>
      <c r="B101" s="16"/>
      <c r="C101" s="16"/>
      <c r="D101" s="16"/>
      <c r="E101" s="16"/>
      <c r="F101" s="16"/>
      <c r="G101" s="16"/>
      <c r="H101" s="16"/>
      <c r="I101" s="15"/>
      <c r="J101" s="16"/>
      <c r="K101" s="16"/>
      <c r="L101" s="17"/>
      <c r="M101" s="16"/>
      <c r="N101" s="16"/>
      <c r="O101" s="16"/>
      <c r="P101" s="16"/>
      <c r="Q101" s="16"/>
      <c r="R101" s="16"/>
      <c r="S101" s="15"/>
      <c r="T101" s="16"/>
      <c r="U101" s="16"/>
      <c r="V101" s="17"/>
      <c r="W101" s="16"/>
      <c r="X101" s="16"/>
      <c r="Y101" s="16"/>
      <c r="Z101" s="16"/>
      <c r="AA101" s="16"/>
      <c r="AB101" s="16"/>
      <c r="AC101" s="15"/>
      <c r="AD101" s="16">
        <f t="shared" si="67"/>
        <v>9</v>
      </c>
      <c r="AE101" s="16">
        <f t="shared" si="94"/>
        <v>8</v>
      </c>
      <c r="AF101" s="25">
        <f t="shared" si="68"/>
        <v>84</v>
      </c>
      <c r="AG101" s="38">
        <f t="shared" si="100"/>
        <v>0.25</v>
      </c>
      <c r="AH101" s="25">
        <f>MATCH(AD101,Prawdopodobieństwo!$W:$W,0)</f>
        <v>90</v>
      </c>
      <c r="AI101" s="25">
        <f>MATCH(AE101,Prawdopodobieństwo!$7:$7,0)</f>
        <v>13</v>
      </c>
      <c r="AJ101" s="37">
        <f>INDEX(Prawdopodobieństwo!$1:$1048576,AH101,AI101)</f>
        <v>0.5</v>
      </c>
      <c r="AK101" s="16"/>
      <c r="AL101" s="16"/>
      <c r="AM101" s="15"/>
      <c r="AN101" s="17"/>
      <c r="AO101" s="16"/>
      <c r="AP101" s="16"/>
    </row>
    <row r="102" spans="1:42">
      <c r="A102" s="26"/>
      <c r="B102" s="26"/>
      <c r="C102" s="26"/>
      <c r="D102" s="26"/>
      <c r="E102" s="26"/>
      <c r="F102" s="26"/>
      <c r="G102" s="26"/>
      <c r="H102" s="26"/>
      <c r="I102" s="28"/>
      <c r="J102" s="26"/>
      <c r="K102" s="26"/>
      <c r="L102" s="27"/>
      <c r="M102" s="26"/>
      <c r="N102" s="26"/>
      <c r="O102" s="26"/>
      <c r="P102" s="26"/>
      <c r="Q102" s="26"/>
      <c r="R102" s="26"/>
      <c r="S102" s="28"/>
      <c r="T102" s="26"/>
      <c r="U102" s="26"/>
      <c r="V102" s="27"/>
      <c r="W102" s="26"/>
      <c r="X102" s="26"/>
      <c r="Y102" s="26"/>
      <c r="Z102" s="26"/>
      <c r="AA102" s="26"/>
      <c r="AB102" s="26"/>
      <c r="AC102" s="28"/>
      <c r="AD102" s="26"/>
      <c r="AE102" s="26"/>
      <c r="AF102" s="27"/>
      <c r="AG102" s="26"/>
      <c r="AH102" s="26"/>
      <c r="AI102" s="26"/>
      <c r="AJ102" s="26"/>
      <c r="AK102" s="26"/>
      <c r="AL102" s="26"/>
      <c r="AM102" s="28"/>
      <c r="AN102" s="27"/>
      <c r="AO102" s="26"/>
      <c r="AP102" s="26"/>
    </row>
    <row r="103" spans="1:42">
      <c r="A103" s="22"/>
      <c r="B103" s="22"/>
      <c r="C103" s="22"/>
      <c r="D103" s="22"/>
      <c r="E103" s="22"/>
      <c r="F103" s="23"/>
      <c r="G103" s="23"/>
      <c r="H103" s="22"/>
      <c r="I103" s="24"/>
      <c r="J103" s="22"/>
      <c r="K103" s="22"/>
      <c r="L103" s="23"/>
      <c r="M103" s="22"/>
      <c r="N103" s="23"/>
      <c r="O103" s="23"/>
      <c r="P103" s="22"/>
      <c r="Q103" s="22"/>
      <c r="R103" s="22"/>
      <c r="S103" s="24"/>
      <c r="T103" s="22"/>
      <c r="U103" s="22"/>
      <c r="V103" s="23"/>
      <c r="W103" s="22"/>
      <c r="X103" s="23"/>
      <c r="Y103" s="23"/>
      <c r="Z103" s="22"/>
      <c r="AA103" s="22"/>
      <c r="AB103" s="22"/>
      <c r="AC103" s="24"/>
      <c r="AD103" s="22"/>
      <c r="AE103" s="22"/>
      <c r="AF103" s="23"/>
      <c r="AG103" s="22"/>
      <c r="AH103" s="23"/>
      <c r="AI103" s="23"/>
      <c r="AJ103" s="22"/>
      <c r="AK103" s="22"/>
      <c r="AL103" s="22"/>
      <c r="AM103" s="24"/>
      <c r="AN103" s="23"/>
      <c r="AO103" s="22"/>
      <c r="AP103" s="22"/>
    </row>
    <row r="104" spans="1:42">
      <c r="A104" s="16"/>
      <c r="B104" s="16">
        <f t="shared" si="69"/>
        <v>10</v>
      </c>
      <c r="C104" s="16">
        <f t="shared" si="70"/>
        <v>9</v>
      </c>
      <c r="D104" s="16"/>
      <c r="E104" s="16"/>
      <c r="F104" s="25">
        <f>MATCH(B104,Prawdopodobieństwo!$W:$W,0)</f>
        <v>91</v>
      </c>
      <c r="G104" s="25">
        <f>MATCH(C104,Prawdopodobieństwo!$7:$7,0)</f>
        <v>14</v>
      </c>
      <c r="H104" s="37">
        <f>INDEX(Prawdopodobieństwo!$1:$1048576,F104,G104)</f>
        <v>0</v>
      </c>
      <c r="I104" s="15"/>
      <c r="J104" s="16">
        <f t="shared" ref="J104:J105" si="102">IF($B104,$B104,J103)</f>
        <v>10</v>
      </c>
      <c r="K104" s="16">
        <f t="shared" si="72"/>
        <v>12</v>
      </c>
      <c r="L104" s="25">
        <f t="shared" si="73"/>
        <v>124</v>
      </c>
      <c r="M104" s="38">
        <f t="shared" ref="M104:M105" si="103">INDEX(H:H,L104)</f>
        <v>0.5</v>
      </c>
      <c r="N104" s="25">
        <f>MATCH(J104,Prawdopodobieństwo!$W:$W,0)</f>
        <v>91</v>
      </c>
      <c r="O104" s="25">
        <f>MATCH(K104,Prawdopodobieństwo!$7:$7,0)</f>
        <v>17</v>
      </c>
      <c r="P104" s="37">
        <f>INDEX(Prawdopodobieństwo!$1:$1048576,N104,O104)</f>
        <v>0</v>
      </c>
      <c r="Q104" s="16"/>
      <c r="R104" s="39">
        <f t="shared" ref="R104" si="104">(1-SUM(M104:M112)+SUMPRODUCT(P104:P112,M104:M112))*H104</f>
        <v>0</v>
      </c>
      <c r="S104" s="15"/>
      <c r="T104" s="16">
        <f t="shared" si="76"/>
        <v>10</v>
      </c>
      <c r="U104" s="16">
        <f t="shared" si="77"/>
        <v>14</v>
      </c>
      <c r="V104" s="25">
        <f t="shared" si="78"/>
        <v>144</v>
      </c>
      <c r="W104" s="38">
        <f t="shared" ref="W104:W107" si="105">INDEX(R:R,V104)</f>
        <v>0</v>
      </c>
      <c r="X104" s="25">
        <f>MATCH(T104,Prawdopodobieństwo!$W:$W,0)</f>
        <v>91</v>
      </c>
      <c r="Y104" s="25">
        <f>MATCH(U104,Prawdopodobieństwo!$7:$7,0)</f>
        <v>19</v>
      </c>
      <c r="Z104" s="37">
        <f>INDEX(Prawdopodobieństwo!$1:$1048576,X104,Y104)</f>
        <v>0</v>
      </c>
      <c r="AA104" s="16"/>
      <c r="AB104" s="39">
        <f t="shared" ref="AB104" si="106">(1-SUM(W104:W112)+SUMPRODUCT(Z104:Z112,W104:W112))*R104</f>
        <v>0</v>
      </c>
      <c r="AC104" s="15"/>
      <c r="AD104" s="16">
        <f t="shared" si="67"/>
        <v>10</v>
      </c>
      <c r="AE104" s="16">
        <f t="shared" si="81"/>
        <v>2</v>
      </c>
      <c r="AF104" s="25">
        <f t="shared" si="68"/>
        <v>24</v>
      </c>
      <c r="AG104" s="38">
        <f t="shared" ref="AG104:AG111" si="107">INDEX(AB:AB,AF104)</f>
        <v>0.25</v>
      </c>
      <c r="AH104" s="25">
        <f>MATCH(AD104,Prawdopodobieństwo!$W:$W,0)</f>
        <v>91</v>
      </c>
      <c r="AI104" s="25">
        <f>MATCH(AE104,Prawdopodobieństwo!$7:$7,0)</f>
        <v>7</v>
      </c>
      <c r="AJ104" s="37">
        <f>INDEX(Prawdopodobieństwo!$1:$1048576,AH104,AI104)</f>
        <v>0</v>
      </c>
      <c r="AK104" s="16"/>
      <c r="AL104" s="39">
        <f t="shared" ref="AL104" si="108">(1-SUM(AG104:AG112)+SUMPRODUCT(AJ104:AJ112,AG104:AG112))*AB104</f>
        <v>0</v>
      </c>
      <c r="AM104" s="15"/>
      <c r="AN104" s="25">
        <f>MATCH(B104,Mecze!A:A,0)</f>
        <v>26</v>
      </c>
      <c r="AO104" s="16" t="str">
        <f>INDEX(Mecze!D:D,AN104)</f>
        <v>Słowacja</v>
      </c>
      <c r="AP104" s="16"/>
    </row>
    <row r="105" spans="1:42">
      <c r="A105" s="16"/>
      <c r="B105" s="16"/>
      <c r="C105" s="16"/>
      <c r="D105" s="16"/>
      <c r="E105" s="16"/>
      <c r="F105" s="16"/>
      <c r="G105" s="16"/>
      <c r="H105" s="16"/>
      <c r="I105" s="15"/>
      <c r="J105" s="16">
        <f t="shared" si="102"/>
        <v>10</v>
      </c>
      <c r="K105" s="16">
        <f t="shared" si="84"/>
        <v>11</v>
      </c>
      <c r="L105" s="25">
        <f t="shared" si="73"/>
        <v>114</v>
      </c>
      <c r="M105" s="38">
        <f t="shared" si="103"/>
        <v>0.5</v>
      </c>
      <c r="N105" s="25">
        <f>MATCH(J105,Prawdopodobieństwo!$W:$W,0)</f>
        <v>91</v>
      </c>
      <c r="O105" s="25">
        <f>MATCH(K105,Prawdopodobieństwo!$7:$7,0)</f>
        <v>16</v>
      </c>
      <c r="P105" s="37">
        <f>INDEX(Prawdopodobieństwo!$1:$1048576,N105,O105)</f>
        <v>0</v>
      </c>
      <c r="Q105" s="16"/>
      <c r="R105" s="16"/>
      <c r="S105" s="15"/>
      <c r="T105" s="16">
        <f t="shared" si="76"/>
        <v>10</v>
      </c>
      <c r="U105" s="16">
        <f t="shared" si="85"/>
        <v>13</v>
      </c>
      <c r="V105" s="25">
        <f t="shared" si="78"/>
        <v>134</v>
      </c>
      <c r="W105" s="38">
        <f t="shared" si="105"/>
        <v>0.5</v>
      </c>
      <c r="X105" s="25">
        <f>MATCH(T105,Prawdopodobieństwo!$W:$W,0)</f>
        <v>91</v>
      </c>
      <c r="Y105" s="25">
        <f>MATCH(U105,Prawdopodobieństwo!$7:$7,0)</f>
        <v>18</v>
      </c>
      <c r="Z105" s="37">
        <f>INDEX(Prawdopodobieństwo!$1:$1048576,X105,Y105)</f>
        <v>0</v>
      </c>
      <c r="AA105" s="16"/>
      <c r="AB105" s="16"/>
      <c r="AC105" s="15"/>
      <c r="AD105" s="16">
        <f t="shared" si="67"/>
        <v>10</v>
      </c>
      <c r="AE105" s="16">
        <f t="shared" si="86"/>
        <v>1</v>
      </c>
      <c r="AF105" s="25">
        <f t="shared" si="68"/>
        <v>14</v>
      </c>
      <c r="AG105" s="38">
        <f t="shared" si="107"/>
        <v>0</v>
      </c>
      <c r="AH105" s="25">
        <f>MATCH(AD105,Prawdopodobieństwo!$W:$W,0)</f>
        <v>91</v>
      </c>
      <c r="AI105" s="25">
        <f>MATCH(AE105,Prawdopodobieństwo!$7:$7,0)</f>
        <v>6</v>
      </c>
      <c r="AJ105" s="37">
        <f>INDEX(Prawdopodobieństwo!$1:$1048576,AH105,AI105)</f>
        <v>0</v>
      </c>
      <c r="AK105" s="16"/>
      <c r="AL105" s="16"/>
      <c r="AM105" s="15"/>
      <c r="AN105" s="17"/>
      <c r="AO105" s="16"/>
      <c r="AP105" s="16"/>
    </row>
    <row r="106" spans="1:42">
      <c r="A106" s="16"/>
      <c r="B106" s="16"/>
      <c r="C106" s="16"/>
      <c r="D106" s="16"/>
      <c r="E106" s="16"/>
      <c r="F106" s="16"/>
      <c r="G106" s="16"/>
      <c r="H106" s="16"/>
      <c r="I106" s="15"/>
      <c r="J106" s="16"/>
      <c r="K106" s="16"/>
      <c r="L106" s="17"/>
      <c r="M106" s="16"/>
      <c r="N106" s="16"/>
      <c r="O106" s="16"/>
      <c r="P106" s="16"/>
      <c r="Q106" s="16"/>
      <c r="R106" s="16"/>
      <c r="S106" s="15"/>
      <c r="T106" s="16">
        <f t="shared" si="76"/>
        <v>10</v>
      </c>
      <c r="U106" s="16">
        <f t="shared" si="87"/>
        <v>16</v>
      </c>
      <c r="V106" s="25">
        <f t="shared" si="78"/>
        <v>164</v>
      </c>
      <c r="W106" s="38">
        <f t="shared" si="105"/>
        <v>0.2</v>
      </c>
      <c r="X106" s="25">
        <f>MATCH(T106,Prawdopodobieństwo!$W:$W,0)</f>
        <v>91</v>
      </c>
      <c r="Y106" s="25">
        <f>MATCH(U106,Prawdopodobieństwo!$7:$7,0)</f>
        <v>21</v>
      </c>
      <c r="Z106" s="37">
        <f>INDEX(Prawdopodobieństwo!$1:$1048576,X106,Y106)</f>
        <v>0</v>
      </c>
      <c r="AA106" s="16"/>
      <c r="AB106" s="16"/>
      <c r="AC106" s="15"/>
      <c r="AD106" s="16">
        <f t="shared" si="67"/>
        <v>10</v>
      </c>
      <c r="AE106" s="16">
        <f t="shared" si="88"/>
        <v>4</v>
      </c>
      <c r="AF106" s="25">
        <f t="shared" si="68"/>
        <v>44</v>
      </c>
      <c r="AG106" s="38">
        <f t="shared" si="107"/>
        <v>0.25</v>
      </c>
      <c r="AH106" s="25">
        <f>MATCH(AD106,Prawdopodobieństwo!$W:$W,0)</f>
        <v>91</v>
      </c>
      <c r="AI106" s="25">
        <f>MATCH(AE106,Prawdopodobieństwo!$7:$7,0)</f>
        <v>9</v>
      </c>
      <c r="AJ106" s="37">
        <f>INDEX(Prawdopodobieństwo!$1:$1048576,AH106,AI106)</f>
        <v>0</v>
      </c>
      <c r="AK106" s="16"/>
      <c r="AL106" s="16"/>
      <c r="AM106" s="15"/>
      <c r="AN106" s="17"/>
      <c r="AO106" s="16"/>
      <c r="AP106" s="16"/>
    </row>
    <row r="107" spans="1:42">
      <c r="A107" s="16"/>
      <c r="B107" s="16"/>
      <c r="C107" s="16"/>
      <c r="D107" s="16"/>
      <c r="E107" s="16"/>
      <c r="F107" s="16"/>
      <c r="G107" s="16"/>
      <c r="H107" s="16"/>
      <c r="I107" s="15"/>
      <c r="J107" s="16"/>
      <c r="K107" s="16"/>
      <c r="L107" s="17"/>
      <c r="M107" s="16"/>
      <c r="N107" s="16"/>
      <c r="O107" s="16"/>
      <c r="P107" s="16"/>
      <c r="Q107" s="16"/>
      <c r="R107" s="16"/>
      <c r="S107" s="15"/>
      <c r="T107" s="16">
        <f t="shared" si="76"/>
        <v>10</v>
      </c>
      <c r="U107" s="16">
        <f t="shared" si="89"/>
        <v>15</v>
      </c>
      <c r="V107" s="25">
        <f t="shared" si="78"/>
        <v>154</v>
      </c>
      <c r="W107" s="38">
        <f t="shared" si="105"/>
        <v>0.3</v>
      </c>
      <c r="X107" s="25">
        <f>MATCH(T107,Prawdopodobieństwo!$W:$W,0)</f>
        <v>91</v>
      </c>
      <c r="Y107" s="25">
        <f>MATCH(U107,Prawdopodobieństwo!$7:$7,0)</f>
        <v>20</v>
      </c>
      <c r="Z107" s="37">
        <f>INDEX(Prawdopodobieństwo!$1:$1048576,X107,Y107)</f>
        <v>0</v>
      </c>
      <c r="AA107" s="16"/>
      <c r="AB107" s="16"/>
      <c r="AC107" s="15"/>
      <c r="AD107" s="16">
        <f t="shared" si="67"/>
        <v>10</v>
      </c>
      <c r="AE107" s="16">
        <f t="shared" si="90"/>
        <v>3</v>
      </c>
      <c r="AF107" s="25">
        <f t="shared" si="68"/>
        <v>34</v>
      </c>
      <c r="AG107" s="38">
        <f t="shared" si="107"/>
        <v>0</v>
      </c>
      <c r="AH107" s="25">
        <f>MATCH(AD107,Prawdopodobieństwo!$W:$W,0)</f>
        <v>91</v>
      </c>
      <c r="AI107" s="25">
        <f>MATCH(AE107,Prawdopodobieństwo!$7:$7,0)</f>
        <v>8</v>
      </c>
      <c r="AJ107" s="37">
        <f>INDEX(Prawdopodobieństwo!$1:$1048576,AH107,AI107)</f>
        <v>0</v>
      </c>
      <c r="AK107" s="16"/>
      <c r="AL107" s="16"/>
      <c r="AM107" s="15"/>
      <c r="AN107" s="17"/>
      <c r="AO107" s="16"/>
      <c r="AP107" s="16"/>
    </row>
    <row r="108" spans="1:42">
      <c r="A108" s="16"/>
      <c r="B108" s="16"/>
      <c r="C108" s="16"/>
      <c r="D108" s="16"/>
      <c r="E108" s="16"/>
      <c r="F108" s="16"/>
      <c r="G108" s="16"/>
      <c r="H108" s="16"/>
      <c r="I108" s="15"/>
      <c r="J108" s="16"/>
      <c r="K108" s="16"/>
      <c r="L108" s="17"/>
      <c r="M108" s="16"/>
      <c r="N108" s="16"/>
      <c r="O108" s="16"/>
      <c r="P108" s="16"/>
      <c r="Q108" s="16"/>
      <c r="R108" s="16"/>
      <c r="S108" s="15"/>
      <c r="T108" s="16"/>
      <c r="U108" s="16"/>
      <c r="V108" s="17"/>
      <c r="W108" s="16"/>
      <c r="X108" s="16"/>
      <c r="Y108" s="16"/>
      <c r="Z108" s="16"/>
      <c r="AA108" s="16"/>
      <c r="AB108" s="16"/>
      <c r="AC108" s="15"/>
      <c r="AD108" s="16">
        <f t="shared" si="67"/>
        <v>10</v>
      </c>
      <c r="AE108" s="16">
        <f t="shared" si="91"/>
        <v>6</v>
      </c>
      <c r="AF108" s="25">
        <f t="shared" si="68"/>
        <v>64</v>
      </c>
      <c r="AG108" s="38">
        <f t="shared" si="107"/>
        <v>0</v>
      </c>
      <c r="AH108" s="25">
        <f>MATCH(AD108,Prawdopodobieństwo!$W:$W,0)</f>
        <v>91</v>
      </c>
      <c r="AI108" s="25">
        <f>MATCH(AE108,Prawdopodobieństwo!$7:$7,0)</f>
        <v>11</v>
      </c>
      <c r="AJ108" s="37">
        <f>INDEX(Prawdopodobieństwo!$1:$1048576,AH108,AI108)</f>
        <v>0</v>
      </c>
      <c r="AK108" s="16"/>
      <c r="AL108" s="16"/>
      <c r="AM108" s="15"/>
      <c r="AN108" s="17"/>
      <c r="AO108" s="16"/>
      <c r="AP108" s="16"/>
    </row>
    <row r="109" spans="1:42">
      <c r="A109" s="16"/>
      <c r="B109" s="16"/>
      <c r="C109" s="16"/>
      <c r="D109" s="16"/>
      <c r="E109" s="16"/>
      <c r="F109" s="16"/>
      <c r="G109" s="16"/>
      <c r="H109" s="16"/>
      <c r="I109" s="15"/>
      <c r="J109" s="16"/>
      <c r="K109" s="16"/>
      <c r="L109" s="17"/>
      <c r="M109" s="16"/>
      <c r="N109" s="16"/>
      <c r="O109" s="16"/>
      <c r="P109" s="16"/>
      <c r="Q109" s="16"/>
      <c r="R109" s="16"/>
      <c r="S109" s="15"/>
      <c r="T109" s="16"/>
      <c r="U109" s="16"/>
      <c r="V109" s="17"/>
      <c r="W109" s="16"/>
      <c r="X109" s="16"/>
      <c r="Y109" s="16"/>
      <c r="Z109" s="16"/>
      <c r="AA109" s="16"/>
      <c r="AB109" s="16"/>
      <c r="AC109" s="15"/>
      <c r="AD109" s="16">
        <f t="shared" si="67"/>
        <v>10</v>
      </c>
      <c r="AE109" s="16">
        <f t="shared" si="92"/>
        <v>5</v>
      </c>
      <c r="AF109" s="25">
        <f t="shared" si="68"/>
        <v>54</v>
      </c>
      <c r="AG109" s="38">
        <f t="shared" si="107"/>
        <v>0.25</v>
      </c>
      <c r="AH109" s="25">
        <f>MATCH(AD109,Prawdopodobieństwo!$W:$W,0)</f>
        <v>91</v>
      </c>
      <c r="AI109" s="25">
        <f>MATCH(AE109,Prawdopodobieństwo!$7:$7,0)</f>
        <v>10</v>
      </c>
      <c r="AJ109" s="37">
        <f>INDEX(Prawdopodobieństwo!$1:$1048576,AH109,AI109)</f>
        <v>0</v>
      </c>
      <c r="AK109" s="16"/>
      <c r="AL109" s="16"/>
      <c r="AM109" s="15"/>
      <c r="AN109" s="17"/>
      <c r="AO109" s="16"/>
      <c r="AP109" s="16"/>
    </row>
    <row r="110" spans="1:42">
      <c r="A110" s="16"/>
      <c r="B110" s="16"/>
      <c r="C110" s="16"/>
      <c r="D110" s="16"/>
      <c r="E110" s="16"/>
      <c r="F110" s="16"/>
      <c r="G110" s="16"/>
      <c r="H110" s="16"/>
      <c r="I110" s="15"/>
      <c r="J110" s="16"/>
      <c r="K110" s="16"/>
      <c r="L110" s="17"/>
      <c r="M110" s="16"/>
      <c r="N110" s="16"/>
      <c r="O110" s="16"/>
      <c r="P110" s="16"/>
      <c r="Q110" s="16"/>
      <c r="R110" s="16"/>
      <c r="S110" s="15"/>
      <c r="T110" s="16"/>
      <c r="U110" s="16"/>
      <c r="V110" s="17"/>
      <c r="W110" s="16"/>
      <c r="X110" s="16"/>
      <c r="Y110" s="16"/>
      <c r="Z110" s="16"/>
      <c r="AA110" s="16"/>
      <c r="AB110" s="16"/>
      <c r="AC110" s="15"/>
      <c r="AD110" s="16">
        <f t="shared" si="67"/>
        <v>10</v>
      </c>
      <c r="AE110" s="16">
        <f t="shared" si="93"/>
        <v>8</v>
      </c>
      <c r="AF110" s="25">
        <f t="shared" si="68"/>
        <v>84</v>
      </c>
      <c r="AG110" s="38">
        <f t="shared" si="107"/>
        <v>0.25</v>
      </c>
      <c r="AH110" s="25">
        <f>MATCH(AD110,Prawdopodobieństwo!$W:$W,0)</f>
        <v>91</v>
      </c>
      <c r="AI110" s="25">
        <f>MATCH(AE110,Prawdopodobieństwo!$7:$7,0)</f>
        <v>13</v>
      </c>
      <c r="AJ110" s="37">
        <f>INDEX(Prawdopodobieństwo!$1:$1048576,AH110,AI110)</f>
        <v>0</v>
      </c>
      <c r="AK110" s="16"/>
      <c r="AL110" s="16"/>
      <c r="AM110" s="15"/>
      <c r="AN110" s="17"/>
      <c r="AO110" s="16"/>
      <c r="AP110" s="16"/>
    </row>
    <row r="111" spans="1:42">
      <c r="A111" s="16"/>
      <c r="B111" s="16"/>
      <c r="C111" s="16"/>
      <c r="D111" s="16"/>
      <c r="E111" s="16"/>
      <c r="F111" s="16"/>
      <c r="G111" s="16"/>
      <c r="H111" s="16"/>
      <c r="I111" s="15"/>
      <c r="J111" s="16"/>
      <c r="K111" s="16"/>
      <c r="L111" s="17"/>
      <c r="M111" s="16"/>
      <c r="N111" s="16"/>
      <c r="O111" s="16"/>
      <c r="P111" s="16"/>
      <c r="Q111" s="16"/>
      <c r="R111" s="16"/>
      <c r="S111" s="15"/>
      <c r="T111" s="16"/>
      <c r="U111" s="16"/>
      <c r="V111" s="17"/>
      <c r="W111" s="16"/>
      <c r="X111" s="16"/>
      <c r="Y111" s="16"/>
      <c r="Z111" s="16"/>
      <c r="AA111" s="16"/>
      <c r="AB111" s="16"/>
      <c r="AC111" s="15"/>
      <c r="AD111" s="16">
        <f t="shared" si="67"/>
        <v>10</v>
      </c>
      <c r="AE111" s="16">
        <f t="shared" si="94"/>
        <v>7</v>
      </c>
      <c r="AF111" s="25">
        <f t="shared" si="68"/>
        <v>74</v>
      </c>
      <c r="AG111" s="38">
        <f t="shared" si="107"/>
        <v>0</v>
      </c>
      <c r="AH111" s="25">
        <f>MATCH(AD111,Prawdopodobieństwo!$W:$W,0)</f>
        <v>91</v>
      </c>
      <c r="AI111" s="25">
        <f>MATCH(AE111,Prawdopodobieństwo!$7:$7,0)</f>
        <v>12</v>
      </c>
      <c r="AJ111" s="37">
        <f>INDEX(Prawdopodobieństwo!$1:$1048576,AH111,AI111)</f>
        <v>0</v>
      </c>
      <c r="AK111" s="16"/>
      <c r="AL111" s="16"/>
      <c r="AM111" s="15"/>
      <c r="AN111" s="17"/>
      <c r="AO111" s="16"/>
      <c r="AP111" s="16"/>
    </row>
    <row r="112" spans="1:42">
      <c r="A112" s="26"/>
      <c r="B112" s="26"/>
      <c r="C112" s="26"/>
      <c r="D112" s="26"/>
      <c r="E112" s="26"/>
      <c r="F112" s="26"/>
      <c r="G112" s="26"/>
      <c r="H112" s="26"/>
      <c r="I112" s="28"/>
      <c r="J112" s="26"/>
      <c r="K112" s="26"/>
      <c r="L112" s="27"/>
      <c r="M112" s="26"/>
      <c r="N112" s="26"/>
      <c r="O112" s="26"/>
      <c r="P112" s="26"/>
      <c r="Q112" s="26"/>
      <c r="R112" s="26"/>
      <c r="S112" s="28"/>
      <c r="T112" s="26"/>
      <c r="U112" s="26"/>
      <c r="V112" s="27"/>
      <c r="W112" s="26"/>
      <c r="X112" s="26"/>
      <c r="Y112" s="26"/>
      <c r="Z112" s="26"/>
      <c r="AA112" s="26"/>
      <c r="AB112" s="26"/>
      <c r="AC112" s="28"/>
      <c r="AD112" s="26"/>
      <c r="AE112" s="26"/>
      <c r="AF112" s="27"/>
      <c r="AG112" s="26"/>
      <c r="AH112" s="26"/>
      <c r="AI112" s="26"/>
      <c r="AJ112" s="26"/>
      <c r="AK112" s="26"/>
      <c r="AL112" s="26"/>
      <c r="AM112" s="28"/>
      <c r="AN112" s="27"/>
      <c r="AO112" s="26"/>
      <c r="AP112" s="26"/>
    </row>
    <row r="113" spans="1:42">
      <c r="A113" s="22"/>
      <c r="B113" s="22"/>
      <c r="C113" s="22"/>
      <c r="D113" s="22"/>
      <c r="E113" s="22"/>
      <c r="F113" s="23"/>
      <c r="G113" s="23"/>
      <c r="H113" s="22"/>
      <c r="I113" s="24"/>
      <c r="J113" s="22"/>
      <c r="K113" s="22"/>
      <c r="L113" s="23"/>
      <c r="M113" s="22"/>
      <c r="N113" s="23"/>
      <c r="O113" s="23"/>
      <c r="P113" s="22"/>
      <c r="Q113" s="22"/>
      <c r="R113" s="22"/>
      <c r="S113" s="24"/>
      <c r="T113" s="22"/>
      <c r="U113" s="22"/>
      <c r="V113" s="23"/>
      <c r="W113" s="22"/>
      <c r="X113" s="23"/>
      <c r="Y113" s="23"/>
      <c r="Z113" s="22"/>
      <c r="AA113" s="22"/>
      <c r="AB113" s="22"/>
      <c r="AC113" s="24"/>
      <c r="AD113" s="22"/>
      <c r="AE113" s="22"/>
      <c r="AF113" s="23"/>
      <c r="AG113" s="22"/>
      <c r="AH113" s="23"/>
      <c r="AI113" s="23"/>
      <c r="AJ113" s="22"/>
      <c r="AK113" s="22"/>
      <c r="AL113" s="22"/>
      <c r="AM113" s="24"/>
      <c r="AN113" s="23"/>
      <c r="AO113" s="22"/>
      <c r="AP113" s="22"/>
    </row>
    <row r="114" spans="1:42">
      <c r="A114" s="16"/>
      <c r="B114" s="16">
        <f t="shared" si="69"/>
        <v>11</v>
      </c>
      <c r="C114" s="16">
        <f t="shared" si="70"/>
        <v>12</v>
      </c>
      <c r="D114" s="16"/>
      <c r="E114" s="16"/>
      <c r="F114" s="25">
        <f>MATCH(B114,Prawdopodobieństwo!$W:$W,0)</f>
        <v>92</v>
      </c>
      <c r="G114" s="25">
        <f>MATCH(C114,Prawdopodobieństwo!$7:$7,0)</f>
        <v>17</v>
      </c>
      <c r="H114" s="37">
        <f>INDEX(Prawdopodobieństwo!$1:$1048576,F114,G114)</f>
        <v>0.5</v>
      </c>
      <c r="I114" s="15"/>
      <c r="J114" s="16">
        <f t="shared" ref="J114:J115" si="109">IF($B114,$B114,J113)</f>
        <v>11</v>
      </c>
      <c r="K114" s="16">
        <f t="shared" si="72"/>
        <v>9</v>
      </c>
      <c r="L114" s="25">
        <f t="shared" si="73"/>
        <v>94</v>
      </c>
      <c r="M114" s="38">
        <f t="shared" ref="M114:M115" si="110">INDEX(H:H,L114)</f>
        <v>1</v>
      </c>
      <c r="N114" s="25">
        <f>MATCH(J114,Prawdopodobieństwo!$W:$W,0)</f>
        <v>92</v>
      </c>
      <c r="O114" s="25">
        <f>MATCH(K114,Prawdopodobieństwo!$7:$7,0)</f>
        <v>14</v>
      </c>
      <c r="P114" s="37">
        <f>INDEX(Prawdopodobieństwo!$1:$1048576,N114,O114)</f>
        <v>0.5</v>
      </c>
      <c r="Q114" s="16"/>
      <c r="R114" s="39">
        <f t="shared" ref="R114" si="111">(1-SUM(M114:M122)+SUMPRODUCT(P114:P122,M114:M122))*H114</f>
        <v>0.25</v>
      </c>
      <c r="S114" s="15"/>
      <c r="T114" s="16">
        <f t="shared" si="76"/>
        <v>11</v>
      </c>
      <c r="U114" s="16">
        <f t="shared" si="77"/>
        <v>15</v>
      </c>
      <c r="V114" s="25">
        <f t="shared" si="78"/>
        <v>154</v>
      </c>
      <c r="W114" s="38">
        <f t="shared" ref="W114:W117" si="112">INDEX(R:R,V114)</f>
        <v>0.3</v>
      </c>
      <c r="X114" s="25">
        <f>MATCH(T114,Prawdopodobieństwo!$W:$W,0)</f>
        <v>92</v>
      </c>
      <c r="Y114" s="25">
        <f>MATCH(U114,Prawdopodobieństwo!$7:$7,0)</f>
        <v>20</v>
      </c>
      <c r="Z114" s="37">
        <f>INDEX(Prawdopodobieństwo!$1:$1048576,X114,Y114)</f>
        <v>0.5</v>
      </c>
      <c r="AA114" s="16"/>
      <c r="AB114" s="39">
        <f t="shared" ref="AB114" si="113">(1-SUM(W114:W122)+SUMPRODUCT(Z114:Z122,W114:W122))*R114</f>
        <v>0.125</v>
      </c>
      <c r="AC114" s="15"/>
      <c r="AD114" s="16">
        <f t="shared" si="67"/>
        <v>11</v>
      </c>
      <c r="AE114" s="16">
        <f t="shared" si="81"/>
        <v>3</v>
      </c>
      <c r="AF114" s="25">
        <f t="shared" si="68"/>
        <v>34</v>
      </c>
      <c r="AG114" s="38">
        <f t="shared" ref="AG114:AG121" si="114">INDEX(AB:AB,AF114)</f>
        <v>0</v>
      </c>
      <c r="AH114" s="25">
        <f>MATCH(AD114,Prawdopodobieństwo!$W:$W,0)</f>
        <v>92</v>
      </c>
      <c r="AI114" s="25">
        <f>MATCH(AE114,Prawdopodobieństwo!$7:$7,0)</f>
        <v>8</v>
      </c>
      <c r="AJ114" s="37">
        <f>INDEX(Prawdopodobieństwo!$1:$1048576,AH114,AI114)</f>
        <v>1</v>
      </c>
      <c r="AK114" s="16"/>
      <c r="AL114" s="39">
        <f t="shared" ref="AL114" si="115">(1-SUM(AG114:AG122)+SUMPRODUCT(AJ114:AJ122,AG114:AG122))*AB114</f>
        <v>6.25E-2</v>
      </c>
      <c r="AM114" s="15"/>
      <c r="AN114" s="25">
        <f>MATCH(B114,Mecze!A:A,0)</f>
        <v>28</v>
      </c>
      <c r="AO114" s="16" t="str">
        <f>INDEX(Mecze!D:D,AN114)</f>
        <v>Włochy</v>
      </c>
      <c r="AP114" s="16"/>
    </row>
    <row r="115" spans="1:42">
      <c r="A115" s="16"/>
      <c r="B115" s="16"/>
      <c r="C115" s="16"/>
      <c r="D115" s="16"/>
      <c r="E115" s="16"/>
      <c r="F115" s="16"/>
      <c r="G115" s="16"/>
      <c r="H115" s="16"/>
      <c r="I115" s="15"/>
      <c r="J115" s="16">
        <f t="shared" si="109"/>
        <v>11</v>
      </c>
      <c r="K115" s="16">
        <f t="shared" si="84"/>
        <v>10</v>
      </c>
      <c r="L115" s="25">
        <f t="shared" si="73"/>
        <v>104</v>
      </c>
      <c r="M115" s="38">
        <f t="shared" si="110"/>
        <v>0</v>
      </c>
      <c r="N115" s="25">
        <f>MATCH(J115,Prawdopodobieństwo!$W:$W,0)</f>
        <v>92</v>
      </c>
      <c r="O115" s="25">
        <f>MATCH(K115,Prawdopodobieństwo!$7:$7,0)</f>
        <v>15</v>
      </c>
      <c r="P115" s="37">
        <f>INDEX(Prawdopodobieństwo!$1:$1048576,N115,O115)</f>
        <v>1</v>
      </c>
      <c r="Q115" s="16"/>
      <c r="R115" s="16"/>
      <c r="S115" s="15"/>
      <c r="T115" s="16">
        <f t="shared" si="76"/>
        <v>11</v>
      </c>
      <c r="U115" s="16">
        <f t="shared" si="85"/>
        <v>16</v>
      </c>
      <c r="V115" s="25">
        <f t="shared" si="78"/>
        <v>164</v>
      </c>
      <c r="W115" s="38">
        <f t="shared" si="112"/>
        <v>0.2</v>
      </c>
      <c r="X115" s="25">
        <f>MATCH(T115,Prawdopodobieństwo!$W:$W,0)</f>
        <v>92</v>
      </c>
      <c r="Y115" s="25">
        <f>MATCH(U115,Prawdopodobieństwo!$7:$7,0)</f>
        <v>21</v>
      </c>
      <c r="Z115" s="37">
        <f>INDEX(Prawdopodobieństwo!$1:$1048576,X115,Y115)</f>
        <v>0.5</v>
      </c>
      <c r="AA115" s="16"/>
      <c r="AB115" s="16"/>
      <c r="AC115" s="15"/>
      <c r="AD115" s="16">
        <f t="shared" si="67"/>
        <v>11</v>
      </c>
      <c r="AE115" s="16">
        <f t="shared" si="86"/>
        <v>4</v>
      </c>
      <c r="AF115" s="25">
        <f t="shared" si="68"/>
        <v>44</v>
      </c>
      <c r="AG115" s="38">
        <f t="shared" si="114"/>
        <v>0.25</v>
      </c>
      <c r="AH115" s="25">
        <f>MATCH(AD115,Prawdopodobieństwo!$W:$W,0)</f>
        <v>92</v>
      </c>
      <c r="AI115" s="25">
        <f>MATCH(AE115,Prawdopodobieństwo!$7:$7,0)</f>
        <v>9</v>
      </c>
      <c r="AJ115" s="37">
        <f>INDEX(Prawdopodobieństwo!$1:$1048576,AH115,AI115)</f>
        <v>0.5</v>
      </c>
      <c r="AK115" s="16"/>
      <c r="AL115" s="16"/>
      <c r="AM115" s="15"/>
      <c r="AN115" s="17"/>
      <c r="AO115" s="16"/>
      <c r="AP115" s="16"/>
    </row>
    <row r="116" spans="1:42">
      <c r="A116" s="16"/>
      <c r="B116" s="16"/>
      <c r="C116" s="16"/>
      <c r="D116" s="16"/>
      <c r="E116" s="16"/>
      <c r="F116" s="16"/>
      <c r="G116" s="16"/>
      <c r="H116" s="16"/>
      <c r="I116" s="15"/>
      <c r="J116" s="16"/>
      <c r="K116" s="16"/>
      <c r="L116" s="17"/>
      <c r="M116" s="16"/>
      <c r="N116" s="16"/>
      <c r="O116" s="16"/>
      <c r="P116" s="16"/>
      <c r="Q116" s="16"/>
      <c r="R116" s="16"/>
      <c r="S116" s="15"/>
      <c r="T116" s="16">
        <f t="shared" si="76"/>
        <v>11</v>
      </c>
      <c r="U116" s="16">
        <f t="shared" si="87"/>
        <v>13</v>
      </c>
      <c r="V116" s="25">
        <f t="shared" si="78"/>
        <v>134</v>
      </c>
      <c r="W116" s="38">
        <f t="shared" si="112"/>
        <v>0.5</v>
      </c>
      <c r="X116" s="25">
        <f>MATCH(T116,Prawdopodobieństwo!$W:$W,0)</f>
        <v>92</v>
      </c>
      <c r="Y116" s="25">
        <f>MATCH(U116,Prawdopodobieństwo!$7:$7,0)</f>
        <v>18</v>
      </c>
      <c r="Z116" s="37">
        <f>INDEX(Prawdopodobieństwo!$1:$1048576,X116,Y116)</f>
        <v>0.5</v>
      </c>
      <c r="AA116" s="16"/>
      <c r="AB116" s="16"/>
      <c r="AC116" s="15"/>
      <c r="AD116" s="16">
        <f t="shared" si="67"/>
        <v>11</v>
      </c>
      <c r="AE116" s="16">
        <f t="shared" si="88"/>
        <v>1</v>
      </c>
      <c r="AF116" s="25">
        <f t="shared" si="68"/>
        <v>14</v>
      </c>
      <c r="AG116" s="38">
        <f t="shared" si="114"/>
        <v>0</v>
      </c>
      <c r="AH116" s="25">
        <f>MATCH(AD116,Prawdopodobieństwo!$W:$W,0)</f>
        <v>92</v>
      </c>
      <c r="AI116" s="25">
        <f>MATCH(AE116,Prawdopodobieństwo!$7:$7,0)</f>
        <v>6</v>
      </c>
      <c r="AJ116" s="37">
        <f>INDEX(Prawdopodobieństwo!$1:$1048576,AH116,AI116)</f>
        <v>1</v>
      </c>
      <c r="AK116" s="16"/>
      <c r="AL116" s="16"/>
      <c r="AM116" s="15"/>
      <c r="AN116" s="17"/>
      <c r="AO116" s="16"/>
      <c r="AP116" s="16"/>
    </row>
    <row r="117" spans="1:42">
      <c r="A117" s="16"/>
      <c r="B117" s="16"/>
      <c r="C117" s="16"/>
      <c r="D117" s="16"/>
      <c r="E117" s="16"/>
      <c r="F117" s="16"/>
      <c r="G117" s="16"/>
      <c r="H117" s="16"/>
      <c r="I117" s="15"/>
      <c r="J117" s="16"/>
      <c r="K117" s="16"/>
      <c r="L117" s="17"/>
      <c r="M117" s="16"/>
      <c r="N117" s="16"/>
      <c r="O117" s="16"/>
      <c r="P117" s="16"/>
      <c r="Q117" s="16"/>
      <c r="R117" s="16"/>
      <c r="S117" s="15"/>
      <c r="T117" s="16">
        <f t="shared" si="76"/>
        <v>11</v>
      </c>
      <c r="U117" s="16">
        <f t="shared" si="89"/>
        <v>14</v>
      </c>
      <c r="V117" s="25">
        <f t="shared" si="78"/>
        <v>144</v>
      </c>
      <c r="W117" s="38">
        <f t="shared" si="112"/>
        <v>0</v>
      </c>
      <c r="X117" s="25">
        <f>MATCH(T117,Prawdopodobieństwo!$W:$W,0)</f>
        <v>92</v>
      </c>
      <c r="Y117" s="25">
        <f>MATCH(U117,Prawdopodobieństwo!$7:$7,0)</f>
        <v>19</v>
      </c>
      <c r="Z117" s="37">
        <f>INDEX(Prawdopodobieństwo!$1:$1048576,X117,Y117)</f>
        <v>1</v>
      </c>
      <c r="AA117" s="16"/>
      <c r="AB117" s="16"/>
      <c r="AC117" s="15"/>
      <c r="AD117" s="16">
        <f t="shared" si="67"/>
        <v>11</v>
      </c>
      <c r="AE117" s="16">
        <f t="shared" si="90"/>
        <v>2</v>
      </c>
      <c r="AF117" s="25">
        <f t="shared" si="68"/>
        <v>24</v>
      </c>
      <c r="AG117" s="38">
        <f t="shared" si="114"/>
        <v>0.25</v>
      </c>
      <c r="AH117" s="25">
        <f>MATCH(AD117,Prawdopodobieństwo!$W:$W,0)</f>
        <v>92</v>
      </c>
      <c r="AI117" s="25">
        <f>MATCH(AE117,Prawdopodobieństwo!$7:$7,0)</f>
        <v>7</v>
      </c>
      <c r="AJ117" s="37">
        <f>INDEX(Prawdopodobieństwo!$1:$1048576,AH117,AI117)</f>
        <v>0.5</v>
      </c>
      <c r="AK117" s="16"/>
      <c r="AL117" s="16"/>
      <c r="AM117" s="15"/>
      <c r="AN117" s="17"/>
      <c r="AO117" s="16"/>
      <c r="AP117" s="16"/>
    </row>
    <row r="118" spans="1:42">
      <c r="A118" s="16"/>
      <c r="B118" s="16"/>
      <c r="C118" s="16"/>
      <c r="D118" s="16"/>
      <c r="E118" s="16"/>
      <c r="F118" s="16"/>
      <c r="G118" s="16"/>
      <c r="H118" s="16"/>
      <c r="I118" s="15"/>
      <c r="J118" s="16"/>
      <c r="K118" s="16"/>
      <c r="L118" s="17"/>
      <c r="M118" s="16"/>
      <c r="N118" s="16"/>
      <c r="O118" s="16"/>
      <c r="P118" s="16"/>
      <c r="Q118" s="16"/>
      <c r="R118" s="16"/>
      <c r="S118" s="15"/>
      <c r="T118" s="16"/>
      <c r="U118" s="16"/>
      <c r="V118" s="17"/>
      <c r="W118" s="16"/>
      <c r="X118" s="16"/>
      <c r="Y118" s="16"/>
      <c r="Z118" s="16"/>
      <c r="AA118" s="16"/>
      <c r="AB118" s="16"/>
      <c r="AC118" s="15"/>
      <c r="AD118" s="16">
        <f t="shared" si="67"/>
        <v>11</v>
      </c>
      <c r="AE118" s="16">
        <f t="shared" si="91"/>
        <v>7</v>
      </c>
      <c r="AF118" s="25">
        <f t="shared" si="68"/>
        <v>74</v>
      </c>
      <c r="AG118" s="38">
        <f t="shared" si="114"/>
        <v>0</v>
      </c>
      <c r="AH118" s="25">
        <f>MATCH(AD118,Prawdopodobieństwo!$W:$W,0)</f>
        <v>92</v>
      </c>
      <c r="AI118" s="25">
        <f>MATCH(AE118,Prawdopodobieństwo!$7:$7,0)</f>
        <v>12</v>
      </c>
      <c r="AJ118" s="37">
        <f>INDEX(Prawdopodobieństwo!$1:$1048576,AH118,AI118)</f>
        <v>1</v>
      </c>
      <c r="AK118" s="16"/>
      <c r="AL118" s="16"/>
      <c r="AM118" s="15"/>
      <c r="AN118" s="17"/>
      <c r="AO118" s="16"/>
      <c r="AP118" s="16"/>
    </row>
    <row r="119" spans="1:42">
      <c r="A119" s="16"/>
      <c r="B119" s="16"/>
      <c r="C119" s="16"/>
      <c r="D119" s="16"/>
      <c r="E119" s="16"/>
      <c r="F119" s="16"/>
      <c r="G119" s="16"/>
      <c r="H119" s="16"/>
      <c r="I119" s="15"/>
      <c r="J119" s="16"/>
      <c r="K119" s="16"/>
      <c r="L119" s="17"/>
      <c r="M119" s="16"/>
      <c r="N119" s="16"/>
      <c r="O119" s="16"/>
      <c r="P119" s="16"/>
      <c r="Q119" s="16"/>
      <c r="R119" s="16"/>
      <c r="S119" s="15"/>
      <c r="T119" s="16"/>
      <c r="U119" s="16"/>
      <c r="V119" s="17"/>
      <c r="W119" s="16"/>
      <c r="X119" s="16"/>
      <c r="Y119" s="16"/>
      <c r="Z119" s="16"/>
      <c r="AA119" s="16"/>
      <c r="AB119" s="16"/>
      <c r="AC119" s="15"/>
      <c r="AD119" s="16">
        <f t="shared" si="67"/>
        <v>11</v>
      </c>
      <c r="AE119" s="16">
        <f t="shared" si="92"/>
        <v>8</v>
      </c>
      <c r="AF119" s="25">
        <f t="shared" si="68"/>
        <v>84</v>
      </c>
      <c r="AG119" s="38">
        <f t="shared" si="114"/>
        <v>0.25</v>
      </c>
      <c r="AH119" s="25">
        <f>MATCH(AD119,Prawdopodobieństwo!$W:$W,0)</f>
        <v>92</v>
      </c>
      <c r="AI119" s="25">
        <f>MATCH(AE119,Prawdopodobieństwo!$7:$7,0)</f>
        <v>13</v>
      </c>
      <c r="AJ119" s="37">
        <f>INDEX(Prawdopodobieństwo!$1:$1048576,AH119,AI119)</f>
        <v>0.5</v>
      </c>
      <c r="AK119" s="16"/>
      <c r="AL119" s="16"/>
      <c r="AM119" s="15"/>
      <c r="AN119" s="17"/>
      <c r="AO119" s="16"/>
      <c r="AP119" s="16"/>
    </row>
    <row r="120" spans="1:42">
      <c r="A120" s="16"/>
      <c r="B120" s="16"/>
      <c r="C120" s="16"/>
      <c r="D120" s="16"/>
      <c r="E120" s="16"/>
      <c r="F120" s="16"/>
      <c r="G120" s="16"/>
      <c r="H120" s="16"/>
      <c r="I120" s="15"/>
      <c r="J120" s="16"/>
      <c r="K120" s="16"/>
      <c r="L120" s="17"/>
      <c r="M120" s="16"/>
      <c r="N120" s="16"/>
      <c r="O120" s="16"/>
      <c r="P120" s="16"/>
      <c r="Q120" s="16"/>
      <c r="R120" s="16"/>
      <c r="S120" s="15"/>
      <c r="T120" s="16"/>
      <c r="U120" s="16"/>
      <c r="V120" s="17"/>
      <c r="W120" s="16"/>
      <c r="X120" s="16"/>
      <c r="Y120" s="16"/>
      <c r="Z120" s="16"/>
      <c r="AA120" s="16"/>
      <c r="AB120" s="16"/>
      <c r="AC120" s="15"/>
      <c r="AD120" s="16">
        <f t="shared" si="67"/>
        <v>11</v>
      </c>
      <c r="AE120" s="16">
        <f t="shared" si="93"/>
        <v>5</v>
      </c>
      <c r="AF120" s="25">
        <f t="shared" si="68"/>
        <v>54</v>
      </c>
      <c r="AG120" s="38">
        <f t="shared" si="114"/>
        <v>0.25</v>
      </c>
      <c r="AH120" s="25">
        <f>MATCH(AD120,Prawdopodobieństwo!$W:$W,0)</f>
        <v>92</v>
      </c>
      <c r="AI120" s="25">
        <f>MATCH(AE120,Prawdopodobieństwo!$7:$7,0)</f>
        <v>10</v>
      </c>
      <c r="AJ120" s="37">
        <f>INDEX(Prawdopodobieństwo!$1:$1048576,AH120,AI120)</f>
        <v>0.5</v>
      </c>
      <c r="AK120" s="16"/>
      <c r="AL120" s="16"/>
      <c r="AM120" s="15"/>
      <c r="AN120" s="17"/>
      <c r="AO120" s="16"/>
      <c r="AP120" s="16"/>
    </row>
    <row r="121" spans="1:42">
      <c r="A121" s="16"/>
      <c r="B121" s="16"/>
      <c r="C121" s="16"/>
      <c r="D121" s="16"/>
      <c r="E121" s="16"/>
      <c r="F121" s="16"/>
      <c r="G121" s="16"/>
      <c r="H121" s="16"/>
      <c r="I121" s="15"/>
      <c r="J121" s="16"/>
      <c r="K121" s="16"/>
      <c r="L121" s="17"/>
      <c r="M121" s="16"/>
      <c r="N121" s="16"/>
      <c r="O121" s="16"/>
      <c r="P121" s="16"/>
      <c r="Q121" s="16"/>
      <c r="R121" s="16"/>
      <c r="S121" s="15"/>
      <c r="T121" s="16"/>
      <c r="U121" s="16"/>
      <c r="V121" s="17"/>
      <c r="W121" s="16"/>
      <c r="X121" s="16"/>
      <c r="Y121" s="16"/>
      <c r="Z121" s="16"/>
      <c r="AA121" s="16"/>
      <c r="AB121" s="16"/>
      <c r="AC121" s="15"/>
      <c r="AD121" s="16">
        <f t="shared" si="67"/>
        <v>11</v>
      </c>
      <c r="AE121" s="16">
        <f t="shared" si="94"/>
        <v>6</v>
      </c>
      <c r="AF121" s="25">
        <f t="shared" si="68"/>
        <v>64</v>
      </c>
      <c r="AG121" s="38">
        <f t="shared" si="114"/>
        <v>0</v>
      </c>
      <c r="AH121" s="25">
        <f>MATCH(AD121,Prawdopodobieństwo!$W:$W,0)</f>
        <v>92</v>
      </c>
      <c r="AI121" s="25">
        <f>MATCH(AE121,Prawdopodobieństwo!$7:$7,0)</f>
        <v>11</v>
      </c>
      <c r="AJ121" s="37">
        <f>INDEX(Prawdopodobieństwo!$1:$1048576,AH121,AI121)</f>
        <v>1</v>
      </c>
      <c r="AK121" s="16"/>
      <c r="AL121" s="16"/>
      <c r="AM121" s="15"/>
      <c r="AN121" s="17"/>
      <c r="AO121" s="16"/>
      <c r="AP121" s="16"/>
    </row>
    <row r="122" spans="1:42">
      <c r="A122" s="26"/>
      <c r="B122" s="26"/>
      <c r="C122" s="26"/>
      <c r="D122" s="26"/>
      <c r="E122" s="26"/>
      <c r="F122" s="26"/>
      <c r="G122" s="26"/>
      <c r="H122" s="26"/>
      <c r="I122" s="28"/>
      <c r="J122" s="26"/>
      <c r="K122" s="26"/>
      <c r="L122" s="27"/>
      <c r="M122" s="26"/>
      <c r="N122" s="26"/>
      <c r="O122" s="26"/>
      <c r="P122" s="26"/>
      <c r="Q122" s="26"/>
      <c r="R122" s="26"/>
      <c r="S122" s="28"/>
      <c r="T122" s="26"/>
      <c r="U122" s="26"/>
      <c r="V122" s="27"/>
      <c r="W122" s="26"/>
      <c r="X122" s="26"/>
      <c r="Y122" s="26"/>
      <c r="Z122" s="26"/>
      <c r="AA122" s="26"/>
      <c r="AB122" s="26"/>
      <c r="AC122" s="28"/>
      <c r="AD122" s="26"/>
      <c r="AE122" s="26"/>
      <c r="AF122" s="27"/>
      <c r="AG122" s="26"/>
      <c r="AH122" s="26"/>
      <c r="AI122" s="26"/>
      <c r="AJ122" s="26"/>
      <c r="AK122" s="26"/>
      <c r="AL122" s="26"/>
      <c r="AM122" s="28"/>
      <c r="AN122" s="27"/>
      <c r="AO122" s="26"/>
      <c r="AP122" s="26"/>
    </row>
    <row r="123" spans="1:42">
      <c r="A123" s="22"/>
      <c r="B123" s="22"/>
      <c r="C123" s="22"/>
      <c r="D123" s="22"/>
      <c r="E123" s="22"/>
      <c r="F123" s="23"/>
      <c r="G123" s="23"/>
      <c r="H123" s="22"/>
      <c r="I123" s="24"/>
      <c r="J123" s="22"/>
      <c r="K123" s="22"/>
      <c r="L123" s="23"/>
      <c r="M123" s="22"/>
      <c r="N123" s="23"/>
      <c r="O123" s="23"/>
      <c r="P123" s="22"/>
      <c r="Q123" s="22"/>
      <c r="R123" s="22"/>
      <c r="S123" s="24"/>
      <c r="T123" s="22"/>
      <c r="U123" s="22"/>
      <c r="V123" s="23"/>
      <c r="W123" s="22"/>
      <c r="X123" s="23"/>
      <c r="Y123" s="23"/>
      <c r="Z123" s="22"/>
      <c r="AA123" s="22"/>
      <c r="AB123" s="22"/>
      <c r="AC123" s="24"/>
      <c r="AD123" s="22"/>
      <c r="AE123" s="22"/>
      <c r="AF123" s="23"/>
      <c r="AG123" s="22"/>
      <c r="AH123" s="23"/>
      <c r="AI123" s="23"/>
      <c r="AJ123" s="22"/>
      <c r="AK123" s="22"/>
      <c r="AL123" s="22"/>
      <c r="AM123" s="24"/>
      <c r="AN123" s="23"/>
      <c r="AO123" s="22"/>
      <c r="AP123" s="22"/>
    </row>
    <row r="124" spans="1:42">
      <c r="A124" s="16"/>
      <c r="B124" s="16">
        <f t="shared" si="69"/>
        <v>12</v>
      </c>
      <c r="C124" s="16">
        <f t="shared" si="70"/>
        <v>11</v>
      </c>
      <c r="D124" s="16"/>
      <c r="E124" s="16"/>
      <c r="F124" s="25">
        <f>MATCH(B124,Prawdopodobieństwo!$W:$W,0)</f>
        <v>93</v>
      </c>
      <c r="G124" s="25">
        <f>MATCH(C124,Prawdopodobieństwo!$7:$7,0)</f>
        <v>16</v>
      </c>
      <c r="H124" s="37">
        <f>INDEX(Prawdopodobieństwo!$1:$1048576,F124,G124)</f>
        <v>0.5</v>
      </c>
      <c r="I124" s="15"/>
      <c r="J124" s="16">
        <f t="shared" ref="J124:J125" si="116">IF($B124,$B124,J123)</f>
        <v>12</v>
      </c>
      <c r="K124" s="16">
        <f t="shared" si="72"/>
        <v>10</v>
      </c>
      <c r="L124" s="25">
        <f t="shared" si="73"/>
        <v>104</v>
      </c>
      <c r="M124" s="38">
        <f t="shared" ref="M124:M125" si="117">INDEX(H:H,L124)</f>
        <v>0</v>
      </c>
      <c r="N124" s="25">
        <f>MATCH(J124,Prawdopodobieństwo!$W:$W,0)</f>
        <v>93</v>
      </c>
      <c r="O124" s="25">
        <f>MATCH(K124,Prawdopodobieństwo!$7:$7,0)</f>
        <v>15</v>
      </c>
      <c r="P124" s="37">
        <f>INDEX(Prawdopodobieństwo!$1:$1048576,N124,O124)</f>
        <v>1</v>
      </c>
      <c r="Q124" s="16"/>
      <c r="R124" s="39">
        <f t="shared" ref="R124" si="118">(1-SUM(M124:M132)+SUMPRODUCT(P124:P132,M124:M132))*H124</f>
        <v>0.25</v>
      </c>
      <c r="S124" s="15"/>
      <c r="T124" s="16">
        <f t="shared" si="76"/>
        <v>12</v>
      </c>
      <c r="U124" s="16">
        <f t="shared" si="77"/>
        <v>16</v>
      </c>
      <c r="V124" s="25">
        <f t="shared" si="78"/>
        <v>164</v>
      </c>
      <c r="W124" s="38">
        <f t="shared" ref="W124:W127" si="119">INDEX(R:R,V124)</f>
        <v>0.2</v>
      </c>
      <c r="X124" s="25">
        <f>MATCH(T124,Prawdopodobieństwo!$W:$W,0)</f>
        <v>93</v>
      </c>
      <c r="Y124" s="25">
        <f>MATCH(U124,Prawdopodobieństwo!$7:$7,0)</f>
        <v>21</v>
      </c>
      <c r="Z124" s="37">
        <f>INDEX(Prawdopodobieństwo!$1:$1048576,X124,Y124)</f>
        <v>0.5</v>
      </c>
      <c r="AA124" s="16"/>
      <c r="AB124" s="39">
        <f t="shared" ref="AB124" si="120">(1-SUM(W124:W132)+SUMPRODUCT(Z124:Z132,W124:W132))*R124</f>
        <v>0.125</v>
      </c>
      <c r="AC124" s="15"/>
      <c r="AD124" s="16">
        <f t="shared" si="67"/>
        <v>12</v>
      </c>
      <c r="AE124" s="16">
        <f t="shared" si="81"/>
        <v>4</v>
      </c>
      <c r="AF124" s="25">
        <f t="shared" si="68"/>
        <v>44</v>
      </c>
      <c r="AG124" s="38">
        <f t="shared" ref="AG124:AG131" si="121">INDEX(AB:AB,AF124)</f>
        <v>0.25</v>
      </c>
      <c r="AH124" s="25">
        <f>MATCH(AD124,Prawdopodobieństwo!$W:$W,0)</f>
        <v>93</v>
      </c>
      <c r="AI124" s="25">
        <f>MATCH(AE124,Prawdopodobieństwo!$7:$7,0)</f>
        <v>9</v>
      </c>
      <c r="AJ124" s="37">
        <f>INDEX(Prawdopodobieństwo!$1:$1048576,AH124,AI124)</f>
        <v>0.5</v>
      </c>
      <c r="AK124" s="16"/>
      <c r="AL124" s="39">
        <f t="shared" ref="AL124" si="122">(1-SUM(AG124:AG132)+SUMPRODUCT(AJ124:AJ132,AG124:AG132))*AB124</f>
        <v>6.25E-2</v>
      </c>
      <c r="AM124" s="15"/>
      <c r="AN124" s="25">
        <f>MATCH(B124,Mecze!A:A,0)</f>
        <v>29</v>
      </c>
      <c r="AO124" s="16" t="str">
        <f>INDEX(Mecze!D:D,AN124)</f>
        <v>Hiszpania</v>
      </c>
      <c r="AP124" s="16"/>
    </row>
    <row r="125" spans="1:42">
      <c r="A125" s="16"/>
      <c r="B125" s="16"/>
      <c r="C125" s="16"/>
      <c r="D125" s="16"/>
      <c r="E125" s="16"/>
      <c r="F125" s="16"/>
      <c r="G125" s="16"/>
      <c r="H125" s="16"/>
      <c r="I125" s="15"/>
      <c r="J125" s="16">
        <f t="shared" si="116"/>
        <v>12</v>
      </c>
      <c r="K125" s="16">
        <f t="shared" si="84"/>
        <v>9</v>
      </c>
      <c r="L125" s="25">
        <f t="shared" si="73"/>
        <v>94</v>
      </c>
      <c r="M125" s="38">
        <f t="shared" si="117"/>
        <v>1</v>
      </c>
      <c r="N125" s="25">
        <f>MATCH(J125,Prawdopodobieństwo!$W:$W,0)</f>
        <v>93</v>
      </c>
      <c r="O125" s="25">
        <f>MATCH(K125,Prawdopodobieństwo!$7:$7,0)</f>
        <v>14</v>
      </c>
      <c r="P125" s="37">
        <f>INDEX(Prawdopodobieństwo!$1:$1048576,N125,O125)</f>
        <v>0.5</v>
      </c>
      <c r="Q125" s="16"/>
      <c r="R125" s="16"/>
      <c r="S125" s="15"/>
      <c r="T125" s="16">
        <f t="shared" si="76"/>
        <v>12</v>
      </c>
      <c r="U125" s="16">
        <f t="shared" si="85"/>
        <v>15</v>
      </c>
      <c r="V125" s="25">
        <f t="shared" si="78"/>
        <v>154</v>
      </c>
      <c r="W125" s="38">
        <f t="shared" si="119"/>
        <v>0.3</v>
      </c>
      <c r="X125" s="25">
        <f>MATCH(T125,Prawdopodobieństwo!$W:$W,0)</f>
        <v>93</v>
      </c>
      <c r="Y125" s="25">
        <f>MATCH(U125,Prawdopodobieństwo!$7:$7,0)</f>
        <v>20</v>
      </c>
      <c r="Z125" s="37">
        <f>INDEX(Prawdopodobieństwo!$1:$1048576,X125,Y125)</f>
        <v>0.5</v>
      </c>
      <c r="AA125" s="16"/>
      <c r="AB125" s="16"/>
      <c r="AC125" s="15"/>
      <c r="AD125" s="16">
        <f t="shared" si="67"/>
        <v>12</v>
      </c>
      <c r="AE125" s="16">
        <f t="shared" si="86"/>
        <v>3</v>
      </c>
      <c r="AF125" s="25">
        <f t="shared" si="68"/>
        <v>34</v>
      </c>
      <c r="AG125" s="38">
        <f t="shared" si="121"/>
        <v>0</v>
      </c>
      <c r="AH125" s="25">
        <f>MATCH(AD125,Prawdopodobieństwo!$W:$W,0)</f>
        <v>93</v>
      </c>
      <c r="AI125" s="25">
        <f>MATCH(AE125,Prawdopodobieństwo!$7:$7,0)</f>
        <v>8</v>
      </c>
      <c r="AJ125" s="37">
        <f>INDEX(Prawdopodobieństwo!$1:$1048576,AH125,AI125)</f>
        <v>1</v>
      </c>
      <c r="AK125" s="16"/>
      <c r="AL125" s="16"/>
      <c r="AM125" s="15"/>
      <c r="AN125" s="17"/>
      <c r="AO125" s="16"/>
      <c r="AP125" s="16"/>
    </row>
    <row r="126" spans="1:42">
      <c r="A126" s="16"/>
      <c r="B126" s="16"/>
      <c r="C126" s="16"/>
      <c r="D126" s="16"/>
      <c r="E126" s="16"/>
      <c r="F126" s="16"/>
      <c r="G126" s="16"/>
      <c r="H126" s="16"/>
      <c r="I126" s="15"/>
      <c r="J126" s="16"/>
      <c r="K126" s="16"/>
      <c r="L126" s="17"/>
      <c r="M126" s="16"/>
      <c r="N126" s="16"/>
      <c r="O126" s="16"/>
      <c r="P126" s="16"/>
      <c r="Q126" s="16"/>
      <c r="R126" s="16"/>
      <c r="S126" s="15"/>
      <c r="T126" s="16">
        <f t="shared" si="76"/>
        <v>12</v>
      </c>
      <c r="U126" s="16">
        <f t="shared" si="87"/>
        <v>14</v>
      </c>
      <c r="V126" s="25">
        <f t="shared" si="78"/>
        <v>144</v>
      </c>
      <c r="W126" s="38">
        <f t="shared" si="119"/>
        <v>0</v>
      </c>
      <c r="X126" s="25">
        <f>MATCH(T126,Prawdopodobieństwo!$W:$W,0)</f>
        <v>93</v>
      </c>
      <c r="Y126" s="25">
        <f>MATCH(U126,Prawdopodobieństwo!$7:$7,0)</f>
        <v>19</v>
      </c>
      <c r="Z126" s="37">
        <f>INDEX(Prawdopodobieństwo!$1:$1048576,X126,Y126)</f>
        <v>1</v>
      </c>
      <c r="AA126" s="16"/>
      <c r="AB126" s="16"/>
      <c r="AC126" s="15"/>
      <c r="AD126" s="16">
        <f t="shared" si="67"/>
        <v>12</v>
      </c>
      <c r="AE126" s="16">
        <f t="shared" si="88"/>
        <v>2</v>
      </c>
      <c r="AF126" s="25">
        <f t="shared" si="68"/>
        <v>24</v>
      </c>
      <c r="AG126" s="38">
        <f t="shared" si="121"/>
        <v>0.25</v>
      </c>
      <c r="AH126" s="25">
        <f>MATCH(AD126,Prawdopodobieństwo!$W:$W,0)</f>
        <v>93</v>
      </c>
      <c r="AI126" s="25">
        <f>MATCH(AE126,Prawdopodobieństwo!$7:$7,0)</f>
        <v>7</v>
      </c>
      <c r="AJ126" s="37">
        <f>INDEX(Prawdopodobieństwo!$1:$1048576,AH126,AI126)</f>
        <v>0.5</v>
      </c>
      <c r="AK126" s="16"/>
      <c r="AL126" s="16"/>
      <c r="AM126" s="15"/>
      <c r="AN126" s="17"/>
      <c r="AO126" s="16"/>
      <c r="AP126" s="16"/>
    </row>
    <row r="127" spans="1:42">
      <c r="A127" s="16"/>
      <c r="B127" s="16"/>
      <c r="C127" s="16"/>
      <c r="D127" s="16"/>
      <c r="E127" s="16"/>
      <c r="F127" s="16"/>
      <c r="G127" s="16"/>
      <c r="H127" s="16"/>
      <c r="I127" s="15"/>
      <c r="J127" s="16"/>
      <c r="K127" s="16"/>
      <c r="L127" s="17"/>
      <c r="M127" s="16"/>
      <c r="N127" s="16"/>
      <c r="O127" s="16"/>
      <c r="P127" s="16"/>
      <c r="Q127" s="16"/>
      <c r="R127" s="16"/>
      <c r="S127" s="15"/>
      <c r="T127" s="16">
        <f t="shared" si="76"/>
        <v>12</v>
      </c>
      <c r="U127" s="16">
        <f t="shared" si="89"/>
        <v>13</v>
      </c>
      <c r="V127" s="25">
        <f t="shared" si="78"/>
        <v>134</v>
      </c>
      <c r="W127" s="38">
        <f t="shared" si="119"/>
        <v>0.5</v>
      </c>
      <c r="X127" s="25">
        <f>MATCH(T127,Prawdopodobieństwo!$W:$W,0)</f>
        <v>93</v>
      </c>
      <c r="Y127" s="25">
        <f>MATCH(U127,Prawdopodobieństwo!$7:$7,0)</f>
        <v>18</v>
      </c>
      <c r="Z127" s="37">
        <f>INDEX(Prawdopodobieństwo!$1:$1048576,X127,Y127)</f>
        <v>0.5</v>
      </c>
      <c r="AA127" s="16"/>
      <c r="AB127" s="16"/>
      <c r="AC127" s="15"/>
      <c r="AD127" s="16">
        <f t="shared" si="67"/>
        <v>12</v>
      </c>
      <c r="AE127" s="16">
        <f t="shared" si="90"/>
        <v>1</v>
      </c>
      <c r="AF127" s="25">
        <f t="shared" si="68"/>
        <v>14</v>
      </c>
      <c r="AG127" s="38">
        <f t="shared" si="121"/>
        <v>0</v>
      </c>
      <c r="AH127" s="25">
        <f>MATCH(AD127,Prawdopodobieństwo!$W:$W,0)</f>
        <v>93</v>
      </c>
      <c r="AI127" s="25">
        <f>MATCH(AE127,Prawdopodobieństwo!$7:$7,0)</f>
        <v>6</v>
      </c>
      <c r="AJ127" s="37">
        <f>INDEX(Prawdopodobieństwo!$1:$1048576,AH127,AI127)</f>
        <v>1</v>
      </c>
      <c r="AK127" s="16"/>
      <c r="AL127" s="16"/>
      <c r="AM127" s="15"/>
      <c r="AN127" s="17"/>
      <c r="AO127" s="16"/>
      <c r="AP127" s="16"/>
    </row>
    <row r="128" spans="1:42">
      <c r="A128" s="16"/>
      <c r="B128" s="16"/>
      <c r="C128" s="16"/>
      <c r="D128" s="16"/>
      <c r="E128" s="16"/>
      <c r="F128" s="16"/>
      <c r="G128" s="16"/>
      <c r="H128" s="16"/>
      <c r="I128" s="15"/>
      <c r="J128" s="16"/>
      <c r="K128" s="16"/>
      <c r="L128" s="17"/>
      <c r="M128" s="16"/>
      <c r="N128" s="16"/>
      <c r="O128" s="16"/>
      <c r="P128" s="16"/>
      <c r="Q128" s="16"/>
      <c r="R128" s="16"/>
      <c r="S128" s="15"/>
      <c r="T128" s="16"/>
      <c r="U128" s="16"/>
      <c r="V128" s="17"/>
      <c r="W128" s="16"/>
      <c r="X128" s="16"/>
      <c r="Y128" s="16"/>
      <c r="Z128" s="16"/>
      <c r="AA128" s="16"/>
      <c r="AB128" s="16"/>
      <c r="AC128" s="15"/>
      <c r="AD128" s="16">
        <f t="shared" si="67"/>
        <v>12</v>
      </c>
      <c r="AE128" s="16">
        <f t="shared" si="91"/>
        <v>8</v>
      </c>
      <c r="AF128" s="25">
        <f t="shared" si="68"/>
        <v>84</v>
      </c>
      <c r="AG128" s="38">
        <f t="shared" si="121"/>
        <v>0.25</v>
      </c>
      <c r="AH128" s="25">
        <f>MATCH(AD128,Prawdopodobieństwo!$W:$W,0)</f>
        <v>93</v>
      </c>
      <c r="AI128" s="25">
        <f>MATCH(AE128,Prawdopodobieństwo!$7:$7,0)</f>
        <v>13</v>
      </c>
      <c r="AJ128" s="37">
        <f>INDEX(Prawdopodobieństwo!$1:$1048576,AH128,AI128)</f>
        <v>0.5</v>
      </c>
      <c r="AK128" s="16"/>
      <c r="AL128" s="16"/>
      <c r="AM128" s="15"/>
      <c r="AN128" s="17"/>
      <c r="AO128" s="16"/>
      <c r="AP128" s="16"/>
    </row>
    <row r="129" spans="1:42">
      <c r="A129" s="16"/>
      <c r="B129" s="16"/>
      <c r="C129" s="16"/>
      <c r="D129" s="16"/>
      <c r="E129" s="16"/>
      <c r="F129" s="16"/>
      <c r="G129" s="16"/>
      <c r="H129" s="16"/>
      <c r="I129" s="15"/>
      <c r="J129" s="16"/>
      <c r="K129" s="16"/>
      <c r="L129" s="17"/>
      <c r="M129" s="16"/>
      <c r="N129" s="16"/>
      <c r="O129" s="16"/>
      <c r="P129" s="16"/>
      <c r="Q129" s="16"/>
      <c r="R129" s="16"/>
      <c r="S129" s="15"/>
      <c r="T129" s="16"/>
      <c r="U129" s="16"/>
      <c r="V129" s="17"/>
      <c r="W129" s="16"/>
      <c r="X129" s="16"/>
      <c r="Y129" s="16"/>
      <c r="Z129" s="16"/>
      <c r="AA129" s="16"/>
      <c r="AB129" s="16"/>
      <c r="AC129" s="15"/>
      <c r="AD129" s="16">
        <f t="shared" si="67"/>
        <v>12</v>
      </c>
      <c r="AE129" s="16">
        <f t="shared" si="92"/>
        <v>7</v>
      </c>
      <c r="AF129" s="25">
        <f t="shared" si="68"/>
        <v>74</v>
      </c>
      <c r="AG129" s="38">
        <f t="shared" si="121"/>
        <v>0</v>
      </c>
      <c r="AH129" s="25">
        <f>MATCH(AD129,Prawdopodobieństwo!$W:$W,0)</f>
        <v>93</v>
      </c>
      <c r="AI129" s="25">
        <f>MATCH(AE129,Prawdopodobieństwo!$7:$7,0)</f>
        <v>12</v>
      </c>
      <c r="AJ129" s="37">
        <f>INDEX(Prawdopodobieństwo!$1:$1048576,AH129,AI129)</f>
        <v>1</v>
      </c>
      <c r="AK129" s="16"/>
      <c r="AL129" s="16"/>
      <c r="AM129" s="15"/>
      <c r="AN129" s="17"/>
      <c r="AO129" s="16"/>
      <c r="AP129" s="16"/>
    </row>
    <row r="130" spans="1:42">
      <c r="A130" s="16"/>
      <c r="B130" s="16"/>
      <c r="C130" s="16"/>
      <c r="D130" s="16"/>
      <c r="E130" s="16"/>
      <c r="F130" s="16"/>
      <c r="G130" s="16"/>
      <c r="H130" s="16"/>
      <c r="I130" s="15"/>
      <c r="J130" s="16"/>
      <c r="K130" s="16"/>
      <c r="L130" s="17"/>
      <c r="M130" s="16"/>
      <c r="N130" s="16"/>
      <c r="O130" s="16"/>
      <c r="P130" s="16"/>
      <c r="Q130" s="16"/>
      <c r="R130" s="16"/>
      <c r="S130" s="15"/>
      <c r="T130" s="16"/>
      <c r="U130" s="16"/>
      <c r="V130" s="17"/>
      <c r="W130" s="16"/>
      <c r="X130" s="16"/>
      <c r="Y130" s="16"/>
      <c r="Z130" s="16"/>
      <c r="AA130" s="16"/>
      <c r="AB130" s="16"/>
      <c r="AC130" s="15"/>
      <c r="AD130" s="16">
        <f t="shared" si="67"/>
        <v>12</v>
      </c>
      <c r="AE130" s="16">
        <f t="shared" si="93"/>
        <v>6</v>
      </c>
      <c r="AF130" s="25">
        <f t="shared" si="68"/>
        <v>64</v>
      </c>
      <c r="AG130" s="38">
        <f t="shared" si="121"/>
        <v>0</v>
      </c>
      <c r="AH130" s="25">
        <f>MATCH(AD130,Prawdopodobieństwo!$W:$W,0)</f>
        <v>93</v>
      </c>
      <c r="AI130" s="25">
        <f>MATCH(AE130,Prawdopodobieństwo!$7:$7,0)</f>
        <v>11</v>
      </c>
      <c r="AJ130" s="37">
        <f>INDEX(Prawdopodobieństwo!$1:$1048576,AH130,AI130)</f>
        <v>1</v>
      </c>
      <c r="AK130" s="16"/>
      <c r="AL130" s="16"/>
      <c r="AM130" s="15"/>
      <c r="AN130" s="17"/>
      <c r="AO130" s="16"/>
      <c r="AP130" s="16"/>
    </row>
    <row r="131" spans="1:42">
      <c r="A131" s="16"/>
      <c r="B131" s="16"/>
      <c r="C131" s="16"/>
      <c r="D131" s="16"/>
      <c r="E131" s="16"/>
      <c r="F131" s="16"/>
      <c r="G131" s="16"/>
      <c r="H131" s="16"/>
      <c r="I131" s="15"/>
      <c r="J131" s="16"/>
      <c r="K131" s="16"/>
      <c r="L131" s="17"/>
      <c r="M131" s="16"/>
      <c r="N131" s="16"/>
      <c r="O131" s="16"/>
      <c r="P131" s="16"/>
      <c r="Q131" s="16"/>
      <c r="R131" s="16"/>
      <c r="S131" s="15"/>
      <c r="T131" s="16"/>
      <c r="U131" s="16"/>
      <c r="V131" s="17"/>
      <c r="W131" s="16"/>
      <c r="X131" s="16"/>
      <c r="Y131" s="16"/>
      <c r="Z131" s="16"/>
      <c r="AA131" s="16"/>
      <c r="AB131" s="16"/>
      <c r="AC131" s="15"/>
      <c r="AD131" s="16">
        <f t="shared" si="67"/>
        <v>12</v>
      </c>
      <c r="AE131" s="16">
        <f t="shared" si="94"/>
        <v>5</v>
      </c>
      <c r="AF131" s="25">
        <f t="shared" si="68"/>
        <v>54</v>
      </c>
      <c r="AG131" s="38">
        <f t="shared" si="121"/>
        <v>0.25</v>
      </c>
      <c r="AH131" s="25">
        <f>MATCH(AD131,Prawdopodobieństwo!$W:$W,0)</f>
        <v>93</v>
      </c>
      <c r="AI131" s="25">
        <f>MATCH(AE131,Prawdopodobieństwo!$7:$7,0)</f>
        <v>10</v>
      </c>
      <c r="AJ131" s="37">
        <f>INDEX(Prawdopodobieństwo!$1:$1048576,AH131,AI131)</f>
        <v>0.5</v>
      </c>
      <c r="AK131" s="16"/>
      <c r="AL131" s="16"/>
      <c r="AM131" s="15"/>
      <c r="AN131" s="17"/>
      <c r="AO131" s="16"/>
      <c r="AP131" s="16"/>
    </row>
    <row r="132" spans="1:42">
      <c r="A132" s="26"/>
      <c r="B132" s="26"/>
      <c r="C132" s="26"/>
      <c r="D132" s="26"/>
      <c r="E132" s="26"/>
      <c r="F132" s="26"/>
      <c r="G132" s="26"/>
      <c r="H132" s="26"/>
      <c r="I132" s="28"/>
      <c r="J132" s="26"/>
      <c r="K132" s="26"/>
      <c r="L132" s="27"/>
      <c r="M132" s="26"/>
      <c r="N132" s="26"/>
      <c r="O132" s="26"/>
      <c r="P132" s="26"/>
      <c r="Q132" s="26"/>
      <c r="R132" s="26"/>
      <c r="S132" s="28"/>
      <c r="T132" s="26"/>
      <c r="U132" s="26"/>
      <c r="V132" s="27"/>
      <c r="W132" s="26"/>
      <c r="X132" s="26"/>
      <c r="Y132" s="26"/>
      <c r="Z132" s="26"/>
      <c r="AA132" s="26"/>
      <c r="AB132" s="26"/>
      <c r="AC132" s="28"/>
      <c r="AD132" s="26"/>
      <c r="AE132" s="26"/>
      <c r="AF132" s="27"/>
      <c r="AG132" s="26"/>
      <c r="AH132" s="26"/>
      <c r="AI132" s="26"/>
      <c r="AJ132" s="26"/>
      <c r="AK132" s="26"/>
      <c r="AL132" s="26"/>
      <c r="AM132" s="28"/>
      <c r="AN132" s="27"/>
      <c r="AO132" s="26"/>
      <c r="AP132" s="26"/>
    </row>
    <row r="133" spans="1:42">
      <c r="A133" s="22"/>
      <c r="B133" s="22"/>
      <c r="C133" s="22"/>
      <c r="D133" s="22"/>
      <c r="E133" s="22"/>
      <c r="F133" s="23"/>
      <c r="G133" s="23"/>
      <c r="H133" s="22"/>
      <c r="I133" s="24"/>
      <c r="J133" s="22"/>
      <c r="K133" s="22"/>
      <c r="L133" s="23"/>
      <c r="M133" s="22"/>
      <c r="N133" s="23"/>
      <c r="O133" s="23"/>
      <c r="P133" s="22"/>
      <c r="Q133" s="22"/>
      <c r="R133" s="22"/>
      <c r="S133" s="24"/>
      <c r="T133" s="22"/>
      <c r="U133" s="22"/>
      <c r="V133" s="23"/>
      <c r="W133" s="22"/>
      <c r="X133" s="23"/>
      <c r="Y133" s="23"/>
      <c r="Z133" s="22"/>
      <c r="AA133" s="22"/>
      <c r="AB133" s="22"/>
      <c r="AC133" s="24"/>
      <c r="AD133" s="22"/>
      <c r="AE133" s="22"/>
      <c r="AF133" s="23"/>
      <c r="AG133" s="22"/>
      <c r="AH133" s="23"/>
      <c r="AI133" s="23"/>
      <c r="AJ133" s="22"/>
      <c r="AK133" s="22"/>
      <c r="AL133" s="22"/>
      <c r="AM133" s="24"/>
      <c r="AN133" s="23"/>
      <c r="AO133" s="22"/>
      <c r="AP133" s="22"/>
    </row>
    <row r="134" spans="1:42">
      <c r="A134" s="16"/>
      <c r="B134" s="16">
        <f t="shared" si="69"/>
        <v>13</v>
      </c>
      <c r="C134" s="16">
        <f t="shared" si="70"/>
        <v>14</v>
      </c>
      <c r="D134" s="16"/>
      <c r="E134" s="16"/>
      <c r="F134" s="25">
        <f>MATCH(B134,Prawdopodobieństwo!$W:$W,0)</f>
        <v>94</v>
      </c>
      <c r="G134" s="25">
        <f>MATCH(C134,Prawdopodobieństwo!$7:$7,0)</f>
        <v>19</v>
      </c>
      <c r="H134" s="37">
        <f>INDEX(Prawdopodobieństwo!$1:$1048576,F134,G134)</f>
        <v>1</v>
      </c>
      <c r="I134" s="15"/>
      <c r="J134" s="16">
        <f t="shared" ref="J134:J135" si="123">IF($B134,$B134,J133)</f>
        <v>13</v>
      </c>
      <c r="K134" s="16">
        <f t="shared" si="72"/>
        <v>15</v>
      </c>
      <c r="L134" s="25">
        <f t="shared" si="73"/>
        <v>154</v>
      </c>
      <c r="M134" s="38">
        <f t="shared" ref="M134:M135" si="124">INDEX(H:H,L134)</f>
        <v>0.6</v>
      </c>
      <c r="N134" s="25">
        <f>MATCH(J134,Prawdopodobieństwo!$W:$W,0)</f>
        <v>94</v>
      </c>
      <c r="O134" s="25">
        <f>MATCH(K134,Prawdopodobieństwo!$7:$7,0)</f>
        <v>20</v>
      </c>
      <c r="P134" s="37">
        <f>INDEX(Prawdopodobieństwo!$1:$1048576,N134,O134)</f>
        <v>0.5</v>
      </c>
      <c r="Q134" s="16"/>
      <c r="R134" s="39">
        <f t="shared" ref="R134" si="125">(1-SUM(M134:M142)+SUMPRODUCT(P134:P142,M134:M142))*H134</f>
        <v>0.5</v>
      </c>
      <c r="S134" s="15"/>
      <c r="T134" s="16">
        <f t="shared" si="76"/>
        <v>13</v>
      </c>
      <c r="U134" s="16">
        <f t="shared" si="77"/>
        <v>9</v>
      </c>
      <c r="V134" s="25">
        <f t="shared" si="78"/>
        <v>94</v>
      </c>
      <c r="W134" s="38">
        <f t="shared" ref="W134:W137" si="126">INDEX(R:R,V134)</f>
        <v>0.5</v>
      </c>
      <c r="X134" s="25">
        <f>MATCH(T134,Prawdopodobieństwo!$W:$W,0)</f>
        <v>94</v>
      </c>
      <c r="Y134" s="25">
        <f>MATCH(U134,Prawdopodobieństwo!$7:$7,0)</f>
        <v>14</v>
      </c>
      <c r="Z134" s="37">
        <f>INDEX(Prawdopodobieństwo!$1:$1048576,X134,Y134)</f>
        <v>0.5</v>
      </c>
      <c r="AA134" s="16"/>
      <c r="AB134" s="39">
        <f t="shared" ref="AB134" si="127">(1-SUM(W134:W142)+SUMPRODUCT(Z134:Z142,W134:W142))*R134</f>
        <v>0.25</v>
      </c>
      <c r="AC134" s="15"/>
      <c r="AD134" s="16">
        <f t="shared" si="67"/>
        <v>13</v>
      </c>
      <c r="AE134" s="16">
        <f t="shared" si="81"/>
        <v>5</v>
      </c>
      <c r="AF134" s="25">
        <f t="shared" si="68"/>
        <v>54</v>
      </c>
      <c r="AG134" s="38">
        <f t="shared" ref="AG134:AG141" si="128">INDEX(AB:AB,AF134)</f>
        <v>0.25</v>
      </c>
      <c r="AH134" s="25">
        <f>MATCH(AD134,Prawdopodobieństwo!$W:$W,0)</f>
        <v>94</v>
      </c>
      <c r="AI134" s="25">
        <f>MATCH(AE134,Prawdopodobieństwo!$7:$7,0)</f>
        <v>10</v>
      </c>
      <c r="AJ134" s="37">
        <f>INDEX(Prawdopodobieństwo!$1:$1048576,AH134,AI134)</f>
        <v>0.5</v>
      </c>
      <c r="AK134" s="16"/>
      <c r="AL134" s="39">
        <f t="shared" ref="AL134" si="129">(1-SUM(AG134:AG142)+SUMPRODUCT(AJ134:AJ142,AG134:AG142))*AB134</f>
        <v>0.125</v>
      </c>
      <c r="AM134" s="15"/>
      <c r="AN134" s="25">
        <f>MATCH(B134,Mecze!A:A,0)</f>
        <v>31</v>
      </c>
      <c r="AO134" s="16" t="str">
        <f>INDEX(Mecze!D:D,AN134)</f>
        <v>Francja</v>
      </c>
      <c r="AP134" s="16"/>
    </row>
    <row r="135" spans="1:42">
      <c r="A135" s="16"/>
      <c r="B135" s="16"/>
      <c r="C135" s="16"/>
      <c r="D135" s="16"/>
      <c r="E135" s="16"/>
      <c r="F135" s="16"/>
      <c r="G135" s="16"/>
      <c r="H135" s="16"/>
      <c r="I135" s="15"/>
      <c r="J135" s="16">
        <f t="shared" si="123"/>
        <v>13</v>
      </c>
      <c r="K135" s="16">
        <f t="shared" si="84"/>
        <v>16</v>
      </c>
      <c r="L135" s="25">
        <f t="shared" si="73"/>
        <v>164</v>
      </c>
      <c r="M135" s="38">
        <f t="shared" si="124"/>
        <v>0.4</v>
      </c>
      <c r="N135" s="25">
        <f>MATCH(J135,Prawdopodobieństwo!$W:$W,0)</f>
        <v>94</v>
      </c>
      <c r="O135" s="25">
        <f>MATCH(K135,Prawdopodobieństwo!$7:$7,0)</f>
        <v>21</v>
      </c>
      <c r="P135" s="37">
        <f>INDEX(Prawdopodobieństwo!$1:$1048576,N135,O135)</f>
        <v>0.5</v>
      </c>
      <c r="Q135" s="16"/>
      <c r="R135" s="16"/>
      <c r="S135" s="15"/>
      <c r="T135" s="16">
        <f t="shared" si="76"/>
        <v>13</v>
      </c>
      <c r="U135" s="16">
        <f t="shared" si="85"/>
        <v>10</v>
      </c>
      <c r="V135" s="25">
        <f t="shared" si="78"/>
        <v>104</v>
      </c>
      <c r="W135" s="38">
        <f t="shared" si="126"/>
        <v>0</v>
      </c>
      <c r="X135" s="25">
        <f>MATCH(T135,Prawdopodobieństwo!$W:$W,0)</f>
        <v>94</v>
      </c>
      <c r="Y135" s="25">
        <f>MATCH(U135,Prawdopodobieństwo!$7:$7,0)</f>
        <v>15</v>
      </c>
      <c r="Z135" s="37">
        <f>INDEX(Prawdopodobieństwo!$1:$1048576,X135,Y135)</f>
        <v>1</v>
      </c>
      <c r="AA135" s="16"/>
      <c r="AB135" s="16"/>
      <c r="AC135" s="15"/>
      <c r="AD135" s="16">
        <f t="shared" si="67"/>
        <v>13</v>
      </c>
      <c r="AE135" s="16">
        <f t="shared" si="86"/>
        <v>6</v>
      </c>
      <c r="AF135" s="25">
        <f t="shared" si="68"/>
        <v>64</v>
      </c>
      <c r="AG135" s="38">
        <f t="shared" si="128"/>
        <v>0</v>
      </c>
      <c r="AH135" s="25">
        <f>MATCH(AD135,Prawdopodobieństwo!$W:$W,0)</f>
        <v>94</v>
      </c>
      <c r="AI135" s="25">
        <f>MATCH(AE135,Prawdopodobieństwo!$7:$7,0)</f>
        <v>11</v>
      </c>
      <c r="AJ135" s="37">
        <f>INDEX(Prawdopodobieństwo!$1:$1048576,AH135,AI135)</f>
        <v>1</v>
      </c>
      <c r="AK135" s="16"/>
      <c r="AL135" s="16"/>
      <c r="AM135" s="15"/>
      <c r="AN135" s="17"/>
      <c r="AO135" s="16"/>
      <c r="AP135" s="16"/>
    </row>
    <row r="136" spans="1:42">
      <c r="A136" s="16"/>
      <c r="B136" s="16"/>
      <c r="C136" s="16"/>
      <c r="D136" s="16"/>
      <c r="E136" s="16"/>
      <c r="F136" s="16"/>
      <c r="G136" s="16"/>
      <c r="H136" s="16"/>
      <c r="I136" s="15"/>
      <c r="J136" s="16"/>
      <c r="K136" s="16"/>
      <c r="L136" s="17"/>
      <c r="M136" s="16"/>
      <c r="N136" s="16"/>
      <c r="O136" s="16"/>
      <c r="P136" s="16"/>
      <c r="Q136" s="16"/>
      <c r="R136" s="16"/>
      <c r="S136" s="15"/>
      <c r="T136" s="16">
        <f t="shared" si="76"/>
        <v>13</v>
      </c>
      <c r="U136" s="16">
        <f t="shared" si="87"/>
        <v>11</v>
      </c>
      <c r="V136" s="25">
        <f t="shared" si="78"/>
        <v>114</v>
      </c>
      <c r="W136" s="38">
        <f t="shared" si="126"/>
        <v>0.25</v>
      </c>
      <c r="X136" s="25">
        <f>MATCH(T136,Prawdopodobieństwo!$W:$W,0)</f>
        <v>94</v>
      </c>
      <c r="Y136" s="25">
        <f>MATCH(U136,Prawdopodobieństwo!$7:$7,0)</f>
        <v>16</v>
      </c>
      <c r="Z136" s="37">
        <f>INDEX(Prawdopodobieństwo!$1:$1048576,X136,Y136)</f>
        <v>0.5</v>
      </c>
      <c r="AA136" s="16"/>
      <c r="AB136" s="16"/>
      <c r="AC136" s="15"/>
      <c r="AD136" s="16">
        <f t="shared" si="67"/>
        <v>13</v>
      </c>
      <c r="AE136" s="16">
        <f t="shared" si="88"/>
        <v>7</v>
      </c>
      <c r="AF136" s="25">
        <f t="shared" si="68"/>
        <v>74</v>
      </c>
      <c r="AG136" s="38">
        <f t="shared" si="128"/>
        <v>0</v>
      </c>
      <c r="AH136" s="25">
        <f>MATCH(AD136,Prawdopodobieństwo!$W:$W,0)</f>
        <v>94</v>
      </c>
      <c r="AI136" s="25">
        <f>MATCH(AE136,Prawdopodobieństwo!$7:$7,0)</f>
        <v>12</v>
      </c>
      <c r="AJ136" s="37">
        <f>INDEX(Prawdopodobieństwo!$1:$1048576,AH136,AI136)</f>
        <v>1</v>
      </c>
      <c r="AK136" s="16"/>
      <c r="AL136" s="16"/>
      <c r="AM136" s="15"/>
      <c r="AN136" s="17"/>
      <c r="AO136" s="16"/>
      <c r="AP136" s="16"/>
    </row>
    <row r="137" spans="1:42">
      <c r="A137" s="16"/>
      <c r="B137" s="16"/>
      <c r="C137" s="16"/>
      <c r="D137" s="16"/>
      <c r="E137" s="16"/>
      <c r="F137" s="16"/>
      <c r="G137" s="16"/>
      <c r="H137" s="16"/>
      <c r="I137" s="15"/>
      <c r="J137" s="16"/>
      <c r="K137" s="16"/>
      <c r="L137" s="17"/>
      <c r="M137" s="16"/>
      <c r="N137" s="16"/>
      <c r="O137" s="16"/>
      <c r="P137" s="16"/>
      <c r="Q137" s="16"/>
      <c r="R137" s="16"/>
      <c r="S137" s="15"/>
      <c r="T137" s="16">
        <f t="shared" si="76"/>
        <v>13</v>
      </c>
      <c r="U137" s="16">
        <f t="shared" si="89"/>
        <v>12</v>
      </c>
      <c r="V137" s="25">
        <f t="shared" si="78"/>
        <v>124</v>
      </c>
      <c r="W137" s="38">
        <f t="shared" si="126"/>
        <v>0.25</v>
      </c>
      <c r="X137" s="25">
        <f>MATCH(T137,Prawdopodobieństwo!$W:$W,0)</f>
        <v>94</v>
      </c>
      <c r="Y137" s="25">
        <f>MATCH(U137,Prawdopodobieństwo!$7:$7,0)</f>
        <v>17</v>
      </c>
      <c r="Z137" s="37">
        <f>INDEX(Prawdopodobieństwo!$1:$1048576,X137,Y137)</f>
        <v>0.5</v>
      </c>
      <c r="AA137" s="16"/>
      <c r="AB137" s="16"/>
      <c r="AC137" s="15"/>
      <c r="AD137" s="16">
        <f t="shared" si="67"/>
        <v>13</v>
      </c>
      <c r="AE137" s="16">
        <f t="shared" si="90"/>
        <v>8</v>
      </c>
      <c r="AF137" s="25">
        <f t="shared" si="68"/>
        <v>84</v>
      </c>
      <c r="AG137" s="38">
        <f t="shared" si="128"/>
        <v>0.25</v>
      </c>
      <c r="AH137" s="25">
        <f>MATCH(AD137,Prawdopodobieństwo!$W:$W,0)</f>
        <v>94</v>
      </c>
      <c r="AI137" s="25">
        <f>MATCH(AE137,Prawdopodobieństwo!$7:$7,0)</f>
        <v>13</v>
      </c>
      <c r="AJ137" s="37">
        <f>INDEX(Prawdopodobieństwo!$1:$1048576,AH137,AI137)</f>
        <v>0.5</v>
      </c>
      <c r="AK137" s="16"/>
      <c r="AL137" s="16"/>
      <c r="AM137" s="15"/>
      <c r="AN137" s="17"/>
      <c r="AO137" s="16"/>
      <c r="AP137" s="16"/>
    </row>
    <row r="138" spans="1:42">
      <c r="A138" s="16"/>
      <c r="B138" s="16"/>
      <c r="C138" s="16"/>
      <c r="D138" s="16"/>
      <c r="E138" s="16"/>
      <c r="F138" s="16"/>
      <c r="G138" s="16"/>
      <c r="H138" s="16"/>
      <c r="I138" s="15"/>
      <c r="J138" s="16"/>
      <c r="K138" s="16"/>
      <c r="L138" s="17"/>
      <c r="M138" s="16"/>
      <c r="N138" s="16"/>
      <c r="O138" s="16"/>
      <c r="P138" s="16"/>
      <c r="Q138" s="16"/>
      <c r="R138" s="16"/>
      <c r="S138" s="15"/>
      <c r="T138" s="16"/>
      <c r="U138" s="16"/>
      <c r="V138" s="17"/>
      <c r="W138" s="16"/>
      <c r="X138" s="16"/>
      <c r="Y138" s="16"/>
      <c r="Z138" s="16"/>
      <c r="AA138" s="16"/>
      <c r="AB138" s="16"/>
      <c r="AC138" s="15"/>
      <c r="AD138" s="16">
        <f t="shared" si="67"/>
        <v>13</v>
      </c>
      <c r="AE138" s="16">
        <f t="shared" si="91"/>
        <v>1</v>
      </c>
      <c r="AF138" s="25">
        <f t="shared" si="68"/>
        <v>14</v>
      </c>
      <c r="AG138" s="38">
        <f t="shared" si="128"/>
        <v>0</v>
      </c>
      <c r="AH138" s="25">
        <f>MATCH(AD138,Prawdopodobieństwo!$W:$W,0)</f>
        <v>94</v>
      </c>
      <c r="AI138" s="25">
        <f>MATCH(AE138,Prawdopodobieństwo!$7:$7,0)</f>
        <v>6</v>
      </c>
      <c r="AJ138" s="37">
        <f>INDEX(Prawdopodobieństwo!$1:$1048576,AH138,AI138)</f>
        <v>1</v>
      </c>
      <c r="AK138" s="16"/>
      <c r="AL138" s="16"/>
      <c r="AM138" s="15"/>
      <c r="AN138" s="17"/>
      <c r="AO138" s="16"/>
      <c r="AP138" s="16"/>
    </row>
    <row r="139" spans="1:42">
      <c r="A139" s="16"/>
      <c r="B139" s="16"/>
      <c r="C139" s="16"/>
      <c r="D139" s="16"/>
      <c r="E139" s="16"/>
      <c r="F139" s="16"/>
      <c r="G139" s="16"/>
      <c r="H139" s="16"/>
      <c r="I139" s="15"/>
      <c r="J139" s="16"/>
      <c r="K139" s="16"/>
      <c r="L139" s="17"/>
      <c r="M139" s="16"/>
      <c r="N139" s="16"/>
      <c r="O139" s="16"/>
      <c r="P139" s="16"/>
      <c r="Q139" s="16"/>
      <c r="R139" s="16"/>
      <c r="S139" s="15"/>
      <c r="T139" s="16"/>
      <c r="U139" s="16"/>
      <c r="V139" s="17"/>
      <c r="W139" s="16"/>
      <c r="X139" s="16"/>
      <c r="Y139" s="16"/>
      <c r="Z139" s="16"/>
      <c r="AA139" s="16"/>
      <c r="AB139" s="16"/>
      <c r="AC139" s="15"/>
      <c r="AD139" s="16">
        <f t="shared" si="67"/>
        <v>13</v>
      </c>
      <c r="AE139" s="16">
        <f t="shared" si="92"/>
        <v>2</v>
      </c>
      <c r="AF139" s="25">
        <f t="shared" si="68"/>
        <v>24</v>
      </c>
      <c r="AG139" s="38">
        <f t="shared" si="128"/>
        <v>0.25</v>
      </c>
      <c r="AH139" s="25">
        <f>MATCH(AD139,Prawdopodobieństwo!$W:$W,0)</f>
        <v>94</v>
      </c>
      <c r="AI139" s="25">
        <f>MATCH(AE139,Prawdopodobieństwo!$7:$7,0)</f>
        <v>7</v>
      </c>
      <c r="AJ139" s="37">
        <f>INDEX(Prawdopodobieństwo!$1:$1048576,AH139,AI139)</f>
        <v>0.5</v>
      </c>
      <c r="AK139" s="16"/>
      <c r="AL139" s="16"/>
      <c r="AM139" s="15"/>
      <c r="AN139" s="17"/>
      <c r="AO139" s="16"/>
      <c r="AP139" s="16"/>
    </row>
    <row r="140" spans="1:42">
      <c r="A140" s="16"/>
      <c r="B140" s="16"/>
      <c r="C140" s="16"/>
      <c r="D140" s="16"/>
      <c r="E140" s="16"/>
      <c r="F140" s="16"/>
      <c r="G140" s="16"/>
      <c r="H140" s="16"/>
      <c r="I140" s="15"/>
      <c r="J140" s="16"/>
      <c r="K140" s="16"/>
      <c r="L140" s="17"/>
      <c r="M140" s="16"/>
      <c r="N140" s="16"/>
      <c r="O140" s="16"/>
      <c r="P140" s="16"/>
      <c r="Q140" s="16"/>
      <c r="R140" s="16"/>
      <c r="S140" s="15"/>
      <c r="T140" s="16"/>
      <c r="U140" s="16"/>
      <c r="V140" s="17"/>
      <c r="W140" s="16"/>
      <c r="X140" s="16"/>
      <c r="Y140" s="16"/>
      <c r="Z140" s="16"/>
      <c r="AA140" s="16"/>
      <c r="AB140" s="16"/>
      <c r="AC140" s="15"/>
      <c r="AD140" s="16">
        <f t="shared" si="67"/>
        <v>13</v>
      </c>
      <c r="AE140" s="16">
        <f t="shared" si="93"/>
        <v>3</v>
      </c>
      <c r="AF140" s="25">
        <f t="shared" si="68"/>
        <v>34</v>
      </c>
      <c r="AG140" s="38">
        <f t="shared" si="128"/>
        <v>0</v>
      </c>
      <c r="AH140" s="25">
        <f>MATCH(AD140,Prawdopodobieństwo!$W:$W,0)</f>
        <v>94</v>
      </c>
      <c r="AI140" s="25">
        <f>MATCH(AE140,Prawdopodobieństwo!$7:$7,0)</f>
        <v>8</v>
      </c>
      <c r="AJ140" s="37">
        <f>INDEX(Prawdopodobieństwo!$1:$1048576,AH140,AI140)</f>
        <v>1</v>
      </c>
      <c r="AK140" s="16"/>
      <c r="AL140" s="16"/>
      <c r="AM140" s="15"/>
      <c r="AN140" s="17"/>
      <c r="AO140" s="16"/>
      <c r="AP140" s="16"/>
    </row>
    <row r="141" spans="1:42">
      <c r="A141" s="16"/>
      <c r="B141" s="16"/>
      <c r="C141" s="16"/>
      <c r="D141" s="16"/>
      <c r="E141" s="16"/>
      <c r="F141" s="16"/>
      <c r="G141" s="16"/>
      <c r="H141" s="16"/>
      <c r="I141" s="15"/>
      <c r="J141" s="16"/>
      <c r="K141" s="16"/>
      <c r="L141" s="17"/>
      <c r="M141" s="16"/>
      <c r="N141" s="16"/>
      <c r="O141" s="16"/>
      <c r="P141" s="16"/>
      <c r="Q141" s="16"/>
      <c r="R141" s="16"/>
      <c r="S141" s="15"/>
      <c r="T141" s="16"/>
      <c r="U141" s="16"/>
      <c r="V141" s="17"/>
      <c r="W141" s="16"/>
      <c r="X141" s="16"/>
      <c r="Y141" s="16"/>
      <c r="Z141" s="16"/>
      <c r="AA141" s="16"/>
      <c r="AB141" s="16"/>
      <c r="AC141" s="15"/>
      <c r="AD141" s="16">
        <f t="shared" si="67"/>
        <v>13</v>
      </c>
      <c r="AE141" s="16">
        <f t="shared" si="94"/>
        <v>4</v>
      </c>
      <c r="AF141" s="25">
        <f t="shared" si="68"/>
        <v>44</v>
      </c>
      <c r="AG141" s="38">
        <f t="shared" si="128"/>
        <v>0.25</v>
      </c>
      <c r="AH141" s="25">
        <f>MATCH(AD141,Prawdopodobieństwo!$W:$W,0)</f>
        <v>94</v>
      </c>
      <c r="AI141" s="25">
        <f>MATCH(AE141,Prawdopodobieństwo!$7:$7,0)</f>
        <v>9</v>
      </c>
      <c r="AJ141" s="37">
        <f>INDEX(Prawdopodobieństwo!$1:$1048576,AH141,AI141)</f>
        <v>0.5</v>
      </c>
      <c r="AK141" s="16"/>
      <c r="AL141" s="16"/>
      <c r="AM141" s="15"/>
      <c r="AN141" s="17"/>
      <c r="AO141" s="16"/>
      <c r="AP141" s="16"/>
    </row>
    <row r="142" spans="1:42">
      <c r="A142" s="26"/>
      <c r="B142" s="26"/>
      <c r="C142" s="26"/>
      <c r="D142" s="26"/>
      <c r="E142" s="26"/>
      <c r="F142" s="26"/>
      <c r="G142" s="26"/>
      <c r="H142" s="26"/>
      <c r="I142" s="28"/>
      <c r="J142" s="26"/>
      <c r="K142" s="26"/>
      <c r="L142" s="27"/>
      <c r="M142" s="26"/>
      <c r="N142" s="26"/>
      <c r="O142" s="26"/>
      <c r="P142" s="26"/>
      <c r="Q142" s="26"/>
      <c r="R142" s="26"/>
      <c r="S142" s="28"/>
      <c r="T142" s="26"/>
      <c r="U142" s="26"/>
      <c r="V142" s="27"/>
      <c r="W142" s="26"/>
      <c r="X142" s="26"/>
      <c r="Y142" s="26"/>
      <c r="Z142" s="26"/>
      <c r="AA142" s="26"/>
      <c r="AB142" s="26"/>
      <c r="AC142" s="28"/>
      <c r="AD142" s="26"/>
      <c r="AE142" s="26"/>
      <c r="AF142" s="27"/>
      <c r="AG142" s="26"/>
      <c r="AH142" s="26"/>
      <c r="AI142" s="26"/>
      <c r="AJ142" s="26"/>
      <c r="AK142" s="26"/>
      <c r="AL142" s="26"/>
      <c r="AM142" s="28"/>
      <c r="AN142" s="27"/>
      <c r="AO142" s="26"/>
      <c r="AP142" s="26"/>
    </row>
    <row r="143" spans="1:42">
      <c r="A143" s="22"/>
      <c r="B143" s="22"/>
      <c r="C143" s="22"/>
      <c r="D143" s="22"/>
      <c r="E143" s="22"/>
      <c r="F143" s="23"/>
      <c r="G143" s="23"/>
      <c r="H143" s="22"/>
      <c r="I143" s="24"/>
      <c r="J143" s="22"/>
      <c r="K143" s="22"/>
      <c r="L143" s="23"/>
      <c r="M143" s="22"/>
      <c r="N143" s="23"/>
      <c r="O143" s="23"/>
      <c r="P143" s="22"/>
      <c r="Q143" s="22"/>
      <c r="R143" s="22"/>
      <c r="S143" s="24"/>
      <c r="T143" s="22"/>
      <c r="U143" s="22"/>
      <c r="V143" s="23"/>
      <c r="W143" s="22"/>
      <c r="X143" s="23"/>
      <c r="Y143" s="23"/>
      <c r="Z143" s="22"/>
      <c r="AA143" s="22"/>
      <c r="AB143" s="22"/>
      <c r="AC143" s="24"/>
      <c r="AD143" s="22"/>
      <c r="AE143" s="22"/>
      <c r="AF143" s="23"/>
      <c r="AG143" s="22"/>
      <c r="AH143" s="23"/>
      <c r="AI143" s="23"/>
      <c r="AJ143" s="22"/>
      <c r="AK143" s="22"/>
      <c r="AL143" s="22"/>
      <c r="AM143" s="24"/>
      <c r="AN143" s="23"/>
      <c r="AO143" s="22"/>
      <c r="AP143" s="22"/>
    </row>
    <row r="144" spans="1:42">
      <c r="A144" s="16"/>
      <c r="B144" s="16">
        <f t="shared" si="69"/>
        <v>14</v>
      </c>
      <c r="C144" s="16">
        <f t="shared" si="70"/>
        <v>13</v>
      </c>
      <c r="D144" s="16"/>
      <c r="E144" s="16"/>
      <c r="F144" s="25">
        <f>MATCH(B144,Prawdopodobieństwo!$W:$W,0)</f>
        <v>95</v>
      </c>
      <c r="G144" s="25">
        <f>MATCH(C144,Prawdopodobieństwo!$7:$7,0)</f>
        <v>18</v>
      </c>
      <c r="H144" s="37">
        <f>INDEX(Prawdopodobieństwo!$1:$1048576,F144,G144)</f>
        <v>0</v>
      </c>
      <c r="I144" s="15"/>
      <c r="J144" s="16">
        <f t="shared" ref="J144:J145" si="130">IF($B144,$B144,J143)</f>
        <v>14</v>
      </c>
      <c r="K144" s="16">
        <f t="shared" si="72"/>
        <v>16</v>
      </c>
      <c r="L144" s="25">
        <f t="shared" si="73"/>
        <v>164</v>
      </c>
      <c r="M144" s="38">
        <f t="shared" ref="M144:M145" si="131">INDEX(H:H,L144)</f>
        <v>0.4</v>
      </c>
      <c r="N144" s="25">
        <f>MATCH(J144,Prawdopodobieństwo!$W:$W,0)</f>
        <v>95</v>
      </c>
      <c r="O144" s="25">
        <f>MATCH(K144,Prawdopodobieństwo!$7:$7,0)</f>
        <v>21</v>
      </c>
      <c r="P144" s="37">
        <f>INDEX(Prawdopodobieństwo!$1:$1048576,N144,O144)</f>
        <v>0</v>
      </c>
      <c r="Q144" s="16"/>
      <c r="R144" s="39">
        <f t="shared" ref="R144" si="132">(1-SUM(M144:M152)+SUMPRODUCT(P144:P152,M144:M152))*H144</f>
        <v>0</v>
      </c>
      <c r="S144" s="15"/>
      <c r="T144" s="16">
        <f t="shared" si="76"/>
        <v>14</v>
      </c>
      <c r="U144" s="16">
        <f t="shared" si="77"/>
        <v>10</v>
      </c>
      <c r="V144" s="25">
        <f t="shared" si="78"/>
        <v>104</v>
      </c>
      <c r="W144" s="38">
        <f t="shared" ref="W144:W147" si="133">INDEX(R:R,V144)</f>
        <v>0</v>
      </c>
      <c r="X144" s="25">
        <f>MATCH(T144,Prawdopodobieństwo!$W:$W,0)</f>
        <v>95</v>
      </c>
      <c r="Y144" s="25">
        <f>MATCH(U144,Prawdopodobieństwo!$7:$7,0)</f>
        <v>15</v>
      </c>
      <c r="Z144" s="37">
        <f>INDEX(Prawdopodobieństwo!$1:$1048576,X144,Y144)</f>
        <v>0</v>
      </c>
      <c r="AA144" s="16"/>
      <c r="AB144" s="39">
        <f t="shared" ref="AB144" si="134">(1-SUM(W144:W152)+SUMPRODUCT(Z144:Z152,W144:W152))*R144</f>
        <v>0</v>
      </c>
      <c r="AC144" s="15"/>
      <c r="AD144" s="16">
        <f t="shared" ref="AD144:AD171" si="135">IF($B144,$B144,AD143)</f>
        <v>14</v>
      </c>
      <c r="AE144" s="16">
        <f t="shared" si="81"/>
        <v>6</v>
      </c>
      <c r="AF144" s="25">
        <f t="shared" ref="AF144:AF171" si="136">MATCH(AE144,$B:$B,0)</f>
        <v>64</v>
      </c>
      <c r="AG144" s="38">
        <f t="shared" ref="AG144:AG151" si="137">INDEX(AB:AB,AF144)</f>
        <v>0</v>
      </c>
      <c r="AH144" s="25">
        <f>MATCH(AD144,Prawdopodobieństwo!$W:$W,0)</f>
        <v>95</v>
      </c>
      <c r="AI144" s="25">
        <f>MATCH(AE144,Prawdopodobieństwo!$7:$7,0)</f>
        <v>11</v>
      </c>
      <c r="AJ144" s="37">
        <f>INDEX(Prawdopodobieństwo!$1:$1048576,AH144,AI144)</f>
        <v>0</v>
      </c>
      <c r="AK144" s="16"/>
      <c r="AL144" s="39">
        <f t="shared" ref="AL144" si="138">(1-SUM(AG144:AG152)+SUMPRODUCT(AJ144:AJ152,AG144:AG152))*AB144</f>
        <v>0</v>
      </c>
      <c r="AM144" s="15"/>
      <c r="AN144" s="25">
        <f>MATCH(B144,Mecze!A:A,0)</f>
        <v>32</v>
      </c>
      <c r="AO144" s="16" t="str">
        <f>INDEX(Mecze!D:D,AN144)</f>
        <v>Irlandia</v>
      </c>
      <c r="AP144" s="16"/>
    </row>
    <row r="145" spans="1:42">
      <c r="A145" s="16"/>
      <c r="B145" s="16"/>
      <c r="C145" s="16"/>
      <c r="D145" s="16"/>
      <c r="E145" s="16"/>
      <c r="F145" s="16"/>
      <c r="G145" s="16"/>
      <c r="H145" s="16"/>
      <c r="I145" s="15"/>
      <c r="J145" s="16">
        <f t="shared" si="130"/>
        <v>14</v>
      </c>
      <c r="K145" s="16">
        <f t="shared" si="84"/>
        <v>15</v>
      </c>
      <c r="L145" s="25">
        <f t="shared" si="73"/>
        <v>154</v>
      </c>
      <c r="M145" s="38">
        <f t="shared" si="131"/>
        <v>0.6</v>
      </c>
      <c r="N145" s="25">
        <f>MATCH(J145,Prawdopodobieństwo!$W:$W,0)</f>
        <v>95</v>
      </c>
      <c r="O145" s="25">
        <f>MATCH(K145,Prawdopodobieństwo!$7:$7,0)</f>
        <v>20</v>
      </c>
      <c r="P145" s="37">
        <f>INDEX(Prawdopodobieństwo!$1:$1048576,N145,O145)</f>
        <v>0</v>
      </c>
      <c r="Q145" s="16"/>
      <c r="R145" s="16"/>
      <c r="S145" s="15"/>
      <c r="T145" s="16">
        <f t="shared" si="76"/>
        <v>14</v>
      </c>
      <c r="U145" s="16">
        <f t="shared" si="85"/>
        <v>9</v>
      </c>
      <c r="V145" s="25">
        <f t="shared" si="78"/>
        <v>94</v>
      </c>
      <c r="W145" s="38">
        <f t="shared" si="133"/>
        <v>0.5</v>
      </c>
      <c r="X145" s="25">
        <f>MATCH(T145,Prawdopodobieństwo!$W:$W,0)</f>
        <v>95</v>
      </c>
      <c r="Y145" s="25">
        <f>MATCH(U145,Prawdopodobieństwo!$7:$7,0)</f>
        <v>14</v>
      </c>
      <c r="Z145" s="37">
        <f>INDEX(Prawdopodobieństwo!$1:$1048576,X145,Y145)</f>
        <v>0</v>
      </c>
      <c r="AA145" s="16"/>
      <c r="AB145" s="16"/>
      <c r="AC145" s="15"/>
      <c r="AD145" s="16">
        <f t="shared" si="135"/>
        <v>14</v>
      </c>
      <c r="AE145" s="16">
        <f t="shared" si="86"/>
        <v>5</v>
      </c>
      <c r="AF145" s="25">
        <f t="shared" si="136"/>
        <v>54</v>
      </c>
      <c r="AG145" s="38">
        <f t="shared" si="137"/>
        <v>0.25</v>
      </c>
      <c r="AH145" s="25">
        <f>MATCH(AD145,Prawdopodobieństwo!$W:$W,0)</f>
        <v>95</v>
      </c>
      <c r="AI145" s="25">
        <f>MATCH(AE145,Prawdopodobieństwo!$7:$7,0)</f>
        <v>10</v>
      </c>
      <c r="AJ145" s="37">
        <f>INDEX(Prawdopodobieństwo!$1:$1048576,AH145,AI145)</f>
        <v>0</v>
      </c>
      <c r="AK145" s="16"/>
      <c r="AL145" s="16"/>
      <c r="AM145" s="15"/>
      <c r="AN145" s="17"/>
      <c r="AO145" s="16"/>
      <c r="AP145" s="16"/>
    </row>
    <row r="146" spans="1:42">
      <c r="A146" s="16"/>
      <c r="B146" s="16"/>
      <c r="C146" s="16"/>
      <c r="D146" s="16"/>
      <c r="E146" s="16"/>
      <c r="F146" s="16"/>
      <c r="G146" s="16"/>
      <c r="H146" s="16"/>
      <c r="I146" s="15"/>
      <c r="J146" s="16"/>
      <c r="K146" s="16"/>
      <c r="L146" s="17"/>
      <c r="M146" s="16"/>
      <c r="N146" s="16"/>
      <c r="O146" s="16"/>
      <c r="P146" s="16"/>
      <c r="Q146" s="16"/>
      <c r="R146" s="16"/>
      <c r="S146" s="15"/>
      <c r="T146" s="16">
        <f t="shared" si="76"/>
        <v>14</v>
      </c>
      <c r="U146" s="16">
        <f t="shared" si="87"/>
        <v>12</v>
      </c>
      <c r="V146" s="25">
        <f t="shared" si="78"/>
        <v>124</v>
      </c>
      <c r="W146" s="38">
        <f t="shared" si="133"/>
        <v>0.25</v>
      </c>
      <c r="X146" s="25">
        <f>MATCH(T146,Prawdopodobieństwo!$W:$W,0)</f>
        <v>95</v>
      </c>
      <c r="Y146" s="25">
        <f>MATCH(U146,Prawdopodobieństwo!$7:$7,0)</f>
        <v>17</v>
      </c>
      <c r="Z146" s="37">
        <f>INDEX(Prawdopodobieństwo!$1:$1048576,X146,Y146)</f>
        <v>0</v>
      </c>
      <c r="AA146" s="16"/>
      <c r="AB146" s="16"/>
      <c r="AC146" s="15"/>
      <c r="AD146" s="16">
        <f t="shared" si="135"/>
        <v>14</v>
      </c>
      <c r="AE146" s="16">
        <f t="shared" si="88"/>
        <v>8</v>
      </c>
      <c r="AF146" s="25">
        <f t="shared" si="136"/>
        <v>84</v>
      </c>
      <c r="AG146" s="38">
        <f t="shared" si="137"/>
        <v>0.25</v>
      </c>
      <c r="AH146" s="25">
        <f>MATCH(AD146,Prawdopodobieństwo!$W:$W,0)</f>
        <v>95</v>
      </c>
      <c r="AI146" s="25">
        <f>MATCH(AE146,Prawdopodobieństwo!$7:$7,0)</f>
        <v>13</v>
      </c>
      <c r="AJ146" s="37">
        <f>INDEX(Prawdopodobieństwo!$1:$1048576,AH146,AI146)</f>
        <v>0</v>
      </c>
      <c r="AK146" s="16"/>
      <c r="AL146" s="16"/>
      <c r="AM146" s="15"/>
      <c r="AN146" s="17"/>
      <c r="AO146" s="16"/>
      <c r="AP146" s="16"/>
    </row>
    <row r="147" spans="1:42">
      <c r="A147" s="16"/>
      <c r="B147" s="16"/>
      <c r="C147" s="16"/>
      <c r="D147" s="16"/>
      <c r="E147" s="16"/>
      <c r="F147" s="16"/>
      <c r="G147" s="16"/>
      <c r="H147" s="16"/>
      <c r="I147" s="15"/>
      <c r="J147" s="16"/>
      <c r="K147" s="16"/>
      <c r="L147" s="17"/>
      <c r="M147" s="16"/>
      <c r="N147" s="16"/>
      <c r="O147" s="16"/>
      <c r="P147" s="16"/>
      <c r="Q147" s="16"/>
      <c r="R147" s="16"/>
      <c r="S147" s="15"/>
      <c r="T147" s="16">
        <f t="shared" si="76"/>
        <v>14</v>
      </c>
      <c r="U147" s="16">
        <f t="shared" si="89"/>
        <v>11</v>
      </c>
      <c r="V147" s="25">
        <f t="shared" si="78"/>
        <v>114</v>
      </c>
      <c r="W147" s="38">
        <f t="shared" si="133"/>
        <v>0.25</v>
      </c>
      <c r="X147" s="25">
        <f>MATCH(T147,Prawdopodobieństwo!$W:$W,0)</f>
        <v>95</v>
      </c>
      <c r="Y147" s="25">
        <f>MATCH(U147,Prawdopodobieństwo!$7:$7,0)</f>
        <v>16</v>
      </c>
      <c r="Z147" s="37">
        <f>INDEX(Prawdopodobieństwo!$1:$1048576,X147,Y147)</f>
        <v>0</v>
      </c>
      <c r="AA147" s="16"/>
      <c r="AB147" s="16"/>
      <c r="AC147" s="15"/>
      <c r="AD147" s="16">
        <f t="shared" si="135"/>
        <v>14</v>
      </c>
      <c r="AE147" s="16">
        <f t="shared" si="90"/>
        <v>7</v>
      </c>
      <c r="AF147" s="25">
        <f t="shared" si="136"/>
        <v>74</v>
      </c>
      <c r="AG147" s="38">
        <f t="shared" si="137"/>
        <v>0</v>
      </c>
      <c r="AH147" s="25">
        <f>MATCH(AD147,Prawdopodobieństwo!$W:$W,0)</f>
        <v>95</v>
      </c>
      <c r="AI147" s="25">
        <f>MATCH(AE147,Prawdopodobieństwo!$7:$7,0)</f>
        <v>12</v>
      </c>
      <c r="AJ147" s="37">
        <f>INDEX(Prawdopodobieństwo!$1:$1048576,AH147,AI147)</f>
        <v>0</v>
      </c>
      <c r="AK147" s="16"/>
      <c r="AL147" s="16"/>
      <c r="AM147" s="15"/>
      <c r="AN147" s="17"/>
      <c r="AO147" s="16"/>
      <c r="AP147" s="16"/>
    </row>
    <row r="148" spans="1:42">
      <c r="A148" s="16"/>
      <c r="B148" s="16"/>
      <c r="C148" s="16"/>
      <c r="D148" s="16"/>
      <c r="E148" s="16"/>
      <c r="F148" s="16"/>
      <c r="G148" s="16"/>
      <c r="H148" s="16"/>
      <c r="I148" s="15"/>
      <c r="J148" s="16"/>
      <c r="K148" s="16"/>
      <c r="L148" s="17"/>
      <c r="M148" s="16"/>
      <c r="N148" s="16"/>
      <c r="O148" s="16"/>
      <c r="P148" s="16"/>
      <c r="Q148" s="16"/>
      <c r="R148" s="16"/>
      <c r="S148" s="15"/>
      <c r="T148" s="16"/>
      <c r="U148" s="16"/>
      <c r="V148" s="17"/>
      <c r="W148" s="16"/>
      <c r="X148" s="16"/>
      <c r="Y148" s="16"/>
      <c r="Z148" s="16"/>
      <c r="AA148" s="16"/>
      <c r="AB148" s="16"/>
      <c r="AC148" s="15"/>
      <c r="AD148" s="16">
        <f t="shared" si="135"/>
        <v>14</v>
      </c>
      <c r="AE148" s="16">
        <f t="shared" si="91"/>
        <v>2</v>
      </c>
      <c r="AF148" s="25">
        <f t="shared" si="136"/>
        <v>24</v>
      </c>
      <c r="AG148" s="38">
        <f t="shared" si="137"/>
        <v>0.25</v>
      </c>
      <c r="AH148" s="25">
        <f>MATCH(AD148,Prawdopodobieństwo!$W:$W,0)</f>
        <v>95</v>
      </c>
      <c r="AI148" s="25">
        <f>MATCH(AE148,Prawdopodobieństwo!$7:$7,0)</f>
        <v>7</v>
      </c>
      <c r="AJ148" s="37">
        <f>INDEX(Prawdopodobieństwo!$1:$1048576,AH148,AI148)</f>
        <v>0</v>
      </c>
      <c r="AK148" s="16"/>
      <c r="AL148" s="16"/>
      <c r="AM148" s="15"/>
      <c r="AN148" s="17"/>
      <c r="AO148" s="16"/>
      <c r="AP148" s="16"/>
    </row>
    <row r="149" spans="1:42">
      <c r="A149" s="16"/>
      <c r="B149" s="16"/>
      <c r="C149" s="16"/>
      <c r="D149" s="16"/>
      <c r="E149" s="16"/>
      <c r="F149" s="16"/>
      <c r="G149" s="16"/>
      <c r="H149" s="16"/>
      <c r="I149" s="15"/>
      <c r="J149" s="16"/>
      <c r="K149" s="16"/>
      <c r="L149" s="17"/>
      <c r="M149" s="16"/>
      <c r="N149" s="16"/>
      <c r="O149" s="16"/>
      <c r="P149" s="16"/>
      <c r="Q149" s="16"/>
      <c r="R149" s="16"/>
      <c r="S149" s="15"/>
      <c r="T149" s="16"/>
      <c r="U149" s="16"/>
      <c r="V149" s="17"/>
      <c r="W149" s="16"/>
      <c r="X149" s="16"/>
      <c r="Y149" s="16"/>
      <c r="Z149" s="16"/>
      <c r="AA149" s="16"/>
      <c r="AB149" s="16"/>
      <c r="AC149" s="15"/>
      <c r="AD149" s="16">
        <f t="shared" si="135"/>
        <v>14</v>
      </c>
      <c r="AE149" s="16">
        <f t="shared" si="92"/>
        <v>1</v>
      </c>
      <c r="AF149" s="25">
        <f t="shared" si="136"/>
        <v>14</v>
      </c>
      <c r="AG149" s="38">
        <f t="shared" si="137"/>
        <v>0</v>
      </c>
      <c r="AH149" s="25">
        <f>MATCH(AD149,Prawdopodobieństwo!$W:$W,0)</f>
        <v>95</v>
      </c>
      <c r="AI149" s="25">
        <f>MATCH(AE149,Prawdopodobieństwo!$7:$7,0)</f>
        <v>6</v>
      </c>
      <c r="AJ149" s="37">
        <f>INDEX(Prawdopodobieństwo!$1:$1048576,AH149,AI149)</f>
        <v>0</v>
      </c>
      <c r="AK149" s="16"/>
      <c r="AL149" s="16"/>
      <c r="AM149" s="15"/>
      <c r="AN149" s="17"/>
      <c r="AO149" s="16"/>
      <c r="AP149" s="16"/>
    </row>
    <row r="150" spans="1:42">
      <c r="A150" s="16"/>
      <c r="B150" s="16"/>
      <c r="C150" s="16"/>
      <c r="D150" s="16"/>
      <c r="E150" s="16"/>
      <c r="F150" s="16"/>
      <c r="G150" s="16"/>
      <c r="H150" s="16"/>
      <c r="I150" s="15"/>
      <c r="J150" s="16"/>
      <c r="K150" s="16"/>
      <c r="L150" s="17"/>
      <c r="M150" s="16"/>
      <c r="N150" s="16"/>
      <c r="O150" s="16"/>
      <c r="P150" s="16"/>
      <c r="Q150" s="16"/>
      <c r="R150" s="16"/>
      <c r="S150" s="15"/>
      <c r="T150" s="16"/>
      <c r="U150" s="16"/>
      <c r="V150" s="17"/>
      <c r="W150" s="16"/>
      <c r="X150" s="16"/>
      <c r="Y150" s="16"/>
      <c r="Z150" s="16"/>
      <c r="AA150" s="16"/>
      <c r="AB150" s="16"/>
      <c r="AC150" s="15"/>
      <c r="AD150" s="16">
        <f t="shared" si="135"/>
        <v>14</v>
      </c>
      <c r="AE150" s="16">
        <f t="shared" si="93"/>
        <v>4</v>
      </c>
      <c r="AF150" s="25">
        <f t="shared" si="136"/>
        <v>44</v>
      </c>
      <c r="AG150" s="38">
        <f t="shared" si="137"/>
        <v>0.25</v>
      </c>
      <c r="AH150" s="25">
        <f>MATCH(AD150,Prawdopodobieństwo!$W:$W,0)</f>
        <v>95</v>
      </c>
      <c r="AI150" s="25">
        <f>MATCH(AE150,Prawdopodobieństwo!$7:$7,0)</f>
        <v>9</v>
      </c>
      <c r="AJ150" s="37">
        <f>INDEX(Prawdopodobieństwo!$1:$1048576,AH150,AI150)</f>
        <v>0</v>
      </c>
      <c r="AK150" s="16"/>
      <c r="AL150" s="16"/>
      <c r="AM150" s="15"/>
      <c r="AN150" s="17"/>
      <c r="AO150" s="16"/>
      <c r="AP150" s="16"/>
    </row>
    <row r="151" spans="1:42">
      <c r="A151" s="16"/>
      <c r="B151" s="16"/>
      <c r="C151" s="16"/>
      <c r="D151" s="16"/>
      <c r="E151" s="16"/>
      <c r="F151" s="16"/>
      <c r="G151" s="16"/>
      <c r="H151" s="16"/>
      <c r="I151" s="15"/>
      <c r="J151" s="16"/>
      <c r="K151" s="16"/>
      <c r="L151" s="17"/>
      <c r="M151" s="16"/>
      <c r="N151" s="16"/>
      <c r="O151" s="16"/>
      <c r="P151" s="16"/>
      <c r="Q151" s="16"/>
      <c r="R151" s="16"/>
      <c r="S151" s="15"/>
      <c r="T151" s="16"/>
      <c r="U151" s="16"/>
      <c r="V151" s="17"/>
      <c r="W151" s="16"/>
      <c r="X151" s="16"/>
      <c r="Y151" s="16"/>
      <c r="Z151" s="16"/>
      <c r="AA151" s="16"/>
      <c r="AB151" s="16"/>
      <c r="AC151" s="15"/>
      <c r="AD151" s="16">
        <f t="shared" si="135"/>
        <v>14</v>
      </c>
      <c r="AE151" s="16">
        <f t="shared" si="94"/>
        <v>3</v>
      </c>
      <c r="AF151" s="25">
        <f t="shared" si="136"/>
        <v>34</v>
      </c>
      <c r="AG151" s="38">
        <f t="shared" si="137"/>
        <v>0</v>
      </c>
      <c r="AH151" s="25">
        <f>MATCH(AD151,Prawdopodobieństwo!$W:$W,0)</f>
        <v>95</v>
      </c>
      <c r="AI151" s="25">
        <f>MATCH(AE151,Prawdopodobieństwo!$7:$7,0)</f>
        <v>8</v>
      </c>
      <c r="AJ151" s="37">
        <f>INDEX(Prawdopodobieństwo!$1:$1048576,AH151,AI151)</f>
        <v>0</v>
      </c>
      <c r="AK151" s="16"/>
      <c r="AL151" s="16"/>
      <c r="AM151" s="15"/>
      <c r="AN151" s="17"/>
      <c r="AO151" s="16"/>
      <c r="AP151" s="16"/>
    </row>
    <row r="152" spans="1:42">
      <c r="A152" s="26"/>
      <c r="B152" s="26"/>
      <c r="C152" s="26"/>
      <c r="D152" s="26"/>
      <c r="E152" s="26"/>
      <c r="F152" s="26"/>
      <c r="G152" s="26"/>
      <c r="H152" s="26"/>
      <c r="I152" s="28"/>
      <c r="J152" s="26"/>
      <c r="K152" s="26"/>
      <c r="L152" s="27"/>
      <c r="M152" s="26"/>
      <c r="N152" s="26"/>
      <c r="O152" s="26"/>
      <c r="P152" s="26"/>
      <c r="Q152" s="26"/>
      <c r="R152" s="26"/>
      <c r="S152" s="28"/>
      <c r="T152" s="26"/>
      <c r="U152" s="26"/>
      <c r="V152" s="27"/>
      <c r="W152" s="26"/>
      <c r="X152" s="26"/>
      <c r="Y152" s="26"/>
      <c r="Z152" s="26"/>
      <c r="AA152" s="26"/>
      <c r="AB152" s="26"/>
      <c r="AC152" s="28"/>
      <c r="AD152" s="26"/>
      <c r="AE152" s="26"/>
      <c r="AF152" s="27"/>
      <c r="AG152" s="26"/>
      <c r="AH152" s="26"/>
      <c r="AI152" s="26"/>
      <c r="AJ152" s="26"/>
      <c r="AK152" s="26"/>
      <c r="AL152" s="26"/>
      <c r="AM152" s="28"/>
      <c r="AN152" s="27"/>
      <c r="AO152" s="26"/>
      <c r="AP152" s="26"/>
    </row>
    <row r="153" spans="1:42">
      <c r="A153" s="22"/>
      <c r="B153" s="22"/>
      <c r="C153" s="22"/>
      <c r="D153" s="22"/>
      <c r="E153" s="22"/>
      <c r="F153" s="23"/>
      <c r="G153" s="23"/>
      <c r="H153" s="22"/>
      <c r="I153" s="24"/>
      <c r="J153" s="22"/>
      <c r="K153" s="22"/>
      <c r="L153" s="23"/>
      <c r="M153" s="22"/>
      <c r="N153" s="23"/>
      <c r="O153" s="23"/>
      <c r="P153" s="22"/>
      <c r="Q153" s="22"/>
      <c r="R153" s="22"/>
      <c r="S153" s="24"/>
      <c r="T153" s="22"/>
      <c r="U153" s="22"/>
      <c r="V153" s="23"/>
      <c r="W153" s="22"/>
      <c r="X153" s="23"/>
      <c r="Y153" s="23"/>
      <c r="Z153" s="22"/>
      <c r="AA153" s="22"/>
      <c r="AB153" s="22"/>
      <c r="AC153" s="24"/>
      <c r="AD153" s="22"/>
      <c r="AE153" s="22"/>
      <c r="AF153" s="23"/>
      <c r="AG153" s="22"/>
      <c r="AH153" s="23"/>
      <c r="AI153" s="23"/>
      <c r="AJ153" s="22"/>
      <c r="AK153" s="22"/>
      <c r="AL153" s="22"/>
      <c r="AM153" s="24"/>
      <c r="AN153" s="23"/>
      <c r="AO153" s="22"/>
      <c r="AP153" s="22"/>
    </row>
    <row r="154" spans="1:42">
      <c r="A154" s="16"/>
      <c r="B154" s="16">
        <f t="shared" ref="B154:B164" si="139">1+B144</f>
        <v>15</v>
      </c>
      <c r="C154" s="16">
        <f t="shared" ref="C154:C164" si="140">_xlfn.BITXOR(B154-1,1)+1</f>
        <v>16</v>
      </c>
      <c r="D154" s="16"/>
      <c r="E154" s="16"/>
      <c r="F154" s="25">
        <f>MATCH(B154,Prawdopodobieństwo!$W:$W,0)</f>
        <v>96</v>
      </c>
      <c r="G154" s="25">
        <f>MATCH(C154,Prawdopodobieństwo!$7:$7,0)</f>
        <v>21</v>
      </c>
      <c r="H154" s="37">
        <f>INDEX(Prawdopodobieństwo!$1:$1048576,F154,G154)</f>
        <v>0.6</v>
      </c>
      <c r="I154" s="15"/>
      <c r="J154" s="16">
        <f t="shared" ref="J154:J155" si="141">IF($B154,$B154,J153)</f>
        <v>15</v>
      </c>
      <c r="K154" s="16">
        <f t="shared" ref="K154:K164" si="142">_xlfn.BITXOR(J154-1,2)+1</f>
        <v>13</v>
      </c>
      <c r="L154" s="25">
        <f t="shared" ref="L154:L165" si="143">MATCH(K154,$B:$B,0)</f>
        <v>134</v>
      </c>
      <c r="M154" s="38">
        <f t="shared" ref="M154:M155" si="144">INDEX(H:H,L154)</f>
        <v>1</v>
      </c>
      <c r="N154" s="25">
        <f>MATCH(J154,Prawdopodobieństwo!$W:$W,0)</f>
        <v>96</v>
      </c>
      <c r="O154" s="25">
        <f>MATCH(K154,Prawdopodobieństwo!$7:$7,0)</f>
        <v>18</v>
      </c>
      <c r="P154" s="37">
        <f>INDEX(Prawdopodobieństwo!$1:$1048576,N154,O154)</f>
        <v>0.5</v>
      </c>
      <c r="Q154" s="16"/>
      <c r="R154" s="39">
        <f t="shared" ref="R154" si="145">(1-SUM(M154:M162)+SUMPRODUCT(P154:P162,M154:M162))*H154</f>
        <v>0.3</v>
      </c>
      <c r="S154" s="15"/>
      <c r="T154" s="16">
        <f t="shared" ref="T154:T167" si="146">IF($B154,$B154,T153)</f>
        <v>15</v>
      </c>
      <c r="U154" s="16">
        <f t="shared" ref="U154:U164" si="147">_xlfn.BITXOR(T154-1,4)+1</f>
        <v>11</v>
      </c>
      <c r="V154" s="25">
        <f t="shared" ref="V154:V167" si="148">MATCH(U154,$B:$B,0)</f>
        <v>114</v>
      </c>
      <c r="W154" s="38">
        <f t="shared" ref="W154:W157" si="149">INDEX(R:R,V154)</f>
        <v>0.25</v>
      </c>
      <c r="X154" s="25">
        <f>MATCH(T154,Prawdopodobieństwo!$W:$W,0)</f>
        <v>96</v>
      </c>
      <c r="Y154" s="25">
        <f>MATCH(U154,Prawdopodobieństwo!$7:$7,0)</f>
        <v>16</v>
      </c>
      <c r="Z154" s="37">
        <f>INDEX(Prawdopodobieństwo!$1:$1048576,X154,Y154)</f>
        <v>0.5</v>
      </c>
      <c r="AA154" s="16"/>
      <c r="AB154" s="39">
        <f t="shared" ref="AB154" si="150">(1-SUM(W154:W162)+SUMPRODUCT(Z154:Z162,W154:W162))*R154</f>
        <v>0.15</v>
      </c>
      <c r="AC154" s="15"/>
      <c r="AD154" s="16">
        <f t="shared" si="135"/>
        <v>15</v>
      </c>
      <c r="AE154" s="16">
        <f t="shared" ref="AE154:AE164" si="151">_xlfn.BITXOR(AD154-1,8)+1</f>
        <v>7</v>
      </c>
      <c r="AF154" s="25">
        <f t="shared" si="136"/>
        <v>74</v>
      </c>
      <c r="AG154" s="38">
        <f t="shared" ref="AG154:AG161" si="152">INDEX(AB:AB,AF154)</f>
        <v>0</v>
      </c>
      <c r="AH154" s="25">
        <f>MATCH(AD154,Prawdopodobieństwo!$W:$W,0)</f>
        <v>96</v>
      </c>
      <c r="AI154" s="25">
        <f>MATCH(AE154,Prawdopodobieństwo!$7:$7,0)</f>
        <v>12</v>
      </c>
      <c r="AJ154" s="37">
        <f>INDEX(Prawdopodobieństwo!$1:$1048576,AH154,AI154)</f>
        <v>1</v>
      </c>
      <c r="AK154" s="16"/>
      <c r="AL154" s="39">
        <f t="shared" ref="AL154" si="153">(1-SUM(AG154:AG162)+SUMPRODUCT(AJ154:AJ162,AG154:AG162))*AB154</f>
        <v>7.4999999999999997E-2</v>
      </c>
      <c r="AM154" s="15"/>
      <c r="AN154" s="25">
        <f>MATCH(B154,Mecze!A:A,0)</f>
        <v>34</v>
      </c>
      <c r="AO154" s="16" t="str">
        <f>INDEX(Mecze!D:D,AN154)</f>
        <v>Anglia</v>
      </c>
      <c r="AP154" s="16"/>
    </row>
    <row r="155" spans="1:42">
      <c r="A155" s="16"/>
      <c r="B155" s="16"/>
      <c r="C155" s="16"/>
      <c r="D155" s="16"/>
      <c r="E155" s="16"/>
      <c r="F155" s="16"/>
      <c r="G155" s="16"/>
      <c r="H155" s="16"/>
      <c r="I155" s="15"/>
      <c r="J155" s="16">
        <f t="shared" si="141"/>
        <v>15</v>
      </c>
      <c r="K155" s="16">
        <f t="shared" ref="K155:K165" si="154">_xlfn.BITXOR(J155-1,3)+1</f>
        <v>14</v>
      </c>
      <c r="L155" s="25">
        <f t="shared" si="143"/>
        <v>144</v>
      </c>
      <c r="M155" s="38">
        <f t="shared" si="144"/>
        <v>0</v>
      </c>
      <c r="N155" s="25">
        <f>MATCH(J155,Prawdopodobieństwo!$W:$W,0)</f>
        <v>96</v>
      </c>
      <c r="O155" s="25">
        <f>MATCH(K155,Prawdopodobieństwo!$7:$7,0)</f>
        <v>19</v>
      </c>
      <c r="P155" s="37">
        <f>INDEX(Prawdopodobieństwo!$1:$1048576,N155,O155)</f>
        <v>1</v>
      </c>
      <c r="Q155" s="16"/>
      <c r="R155" s="16"/>
      <c r="S155" s="15"/>
      <c r="T155" s="16">
        <f t="shared" si="146"/>
        <v>15</v>
      </c>
      <c r="U155" s="16">
        <f t="shared" ref="U155:U165" si="155">_xlfn.BITXOR(T155-1,5)+1</f>
        <v>12</v>
      </c>
      <c r="V155" s="25">
        <f t="shared" si="148"/>
        <v>124</v>
      </c>
      <c r="W155" s="38">
        <f t="shared" si="149"/>
        <v>0.25</v>
      </c>
      <c r="X155" s="25">
        <f>MATCH(T155,Prawdopodobieństwo!$W:$W,0)</f>
        <v>96</v>
      </c>
      <c r="Y155" s="25">
        <f>MATCH(U155,Prawdopodobieństwo!$7:$7,0)</f>
        <v>17</v>
      </c>
      <c r="Z155" s="37">
        <f>INDEX(Prawdopodobieństwo!$1:$1048576,X155,Y155)</f>
        <v>0.5</v>
      </c>
      <c r="AA155" s="16"/>
      <c r="AB155" s="16"/>
      <c r="AC155" s="15"/>
      <c r="AD155" s="16">
        <f t="shared" si="135"/>
        <v>15</v>
      </c>
      <c r="AE155" s="16">
        <f t="shared" ref="AE155:AE165" si="156">_xlfn.BITXOR(AD155-1,9)+1</f>
        <v>8</v>
      </c>
      <c r="AF155" s="25">
        <f t="shared" si="136"/>
        <v>84</v>
      </c>
      <c r="AG155" s="38">
        <f t="shared" si="152"/>
        <v>0.25</v>
      </c>
      <c r="AH155" s="25">
        <f>MATCH(AD155,Prawdopodobieństwo!$W:$W,0)</f>
        <v>96</v>
      </c>
      <c r="AI155" s="25">
        <f>MATCH(AE155,Prawdopodobieństwo!$7:$7,0)</f>
        <v>13</v>
      </c>
      <c r="AJ155" s="37">
        <f>INDEX(Prawdopodobieństwo!$1:$1048576,AH155,AI155)</f>
        <v>0.5</v>
      </c>
      <c r="AK155" s="16"/>
      <c r="AL155" s="16"/>
      <c r="AM155" s="15"/>
      <c r="AN155" s="17"/>
      <c r="AO155" s="16"/>
      <c r="AP155" s="16"/>
    </row>
    <row r="156" spans="1:42">
      <c r="A156" s="16"/>
      <c r="B156" s="16"/>
      <c r="C156" s="16"/>
      <c r="D156" s="16"/>
      <c r="E156" s="16"/>
      <c r="F156" s="16"/>
      <c r="G156" s="16"/>
      <c r="H156" s="16"/>
      <c r="I156" s="15"/>
      <c r="J156" s="16"/>
      <c r="K156" s="16"/>
      <c r="L156" s="17"/>
      <c r="M156" s="16"/>
      <c r="N156" s="16"/>
      <c r="O156" s="16"/>
      <c r="P156" s="16"/>
      <c r="Q156" s="16"/>
      <c r="R156" s="16"/>
      <c r="S156" s="15"/>
      <c r="T156" s="16">
        <f t="shared" si="146"/>
        <v>15</v>
      </c>
      <c r="U156" s="16">
        <f t="shared" ref="U156:U166" si="157">_xlfn.BITXOR(T156-1,6)+1</f>
        <v>9</v>
      </c>
      <c r="V156" s="25">
        <f t="shared" si="148"/>
        <v>94</v>
      </c>
      <c r="W156" s="38">
        <f t="shared" si="149"/>
        <v>0.5</v>
      </c>
      <c r="X156" s="25">
        <f>MATCH(T156,Prawdopodobieństwo!$W:$W,0)</f>
        <v>96</v>
      </c>
      <c r="Y156" s="25">
        <f>MATCH(U156,Prawdopodobieństwo!$7:$7,0)</f>
        <v>14</v>
      </c>
      <c r="Z156" s="37">
        <f>INDEX(Prawdopodobieństwo!$1:$1048576,X156,Y156)</f>
        <v>0.5</v>
      </c>
      <c r="AA156" s="16"/>
      <c r="AB156" s="16"/>
      <c r="AC156" s="15"/>
      <c r="AD156" s="16">
        <f t="shared" si="135"/>
        <v>15</v>
      </c>
      <c r="AE156" s="16">
        <f t="shared" ref="AE156:AE166" si="158">_xlfn.BITXOR(AD156-1,10)+1</f>
        <v>5</v>
      </c>
      <c r="AF156" s="25">
        <f t="shared" si="136"/>
        <v>54</v>
      </c>
      <c r="AG156" s="38">
        <f t="shared" si="152"/>
        <v>0.25</v>
      </c>
      <c r="AH156" s="25">
        <f>MATCH(AD156,Prawdopodobieństwo!$W:$W,0)</f>
        <v>96</v>
      </c>
      <c r="AI156" s="25">
        <f>MATCH(AE156,Prawdopodobieństwo!$7:$7,0)</f>
        <v>10</v>
      </c>
      <c r="AJ156" s="37">
        <f>INDEX(Prawdopodobieństwo!$1:$1048576,AH156,AI156)</f>
        <v>0.5</v>
      </c>
      <c r="AK156" s="16"/>
      <c r="AL156" s="16"/>
      <c r="AM156" s="15"/>
      <c r="AN156" s="17"/>
      <c r="AO156" s="16"/>
      <c r="AP156" s="16"/>
    </row>
    <row r="157" spans="1:42">
      <c r="A157" s="16"/>
      <c r="B157" s="16"/>
      <c r="C157" s="16"/>
      <c r="D157" s="16"/>
      <c r="E157" s="16"/>
      <c r="F157" s="16"/>
      <c r="G157" s="16"/>
      <c r="H157" s="16"/>
      <c r="I157" s="15"/>
      <c r="J157" s="16"/>
      <c r="K157" s="16"/>
      <c r="L157" s="17"/>
      <c r="M157" s="16"/>
      <c r="N157" s="16"/>
      <c r="O157" s="16"/>
      <c r="P157" s="16"/>
      <c r="Q157" s="16"/>
      <c r="R157" s="16"/>
      <c r="S157" s="15"/>
      <c r="T157" s="16">
        <f t="shared" si="146"/>
        <v>15</v>
      </c>
      <c r="U157" s="16">
        <f t="shared" ref="U157:U167" si="159">_xlfn.BITXOR(T157-1,7)+1</f>
        <v>10</v>
      </c>
      <c r="V157" s="25">
        <f t="shared" si="148"/>
        <v>104</v>
      </c>
      <c r="W157" s="38">
        <f t="shared" si="149"/>
        <v>0</v>
      </c>
      <c r="X157" s="25">
        <f>MATCH(T157,Prawdopodobieństwo!$W:$W,0)</f>
        <v>96</v>
      </c>
      <c r="Y157" s="25">
        <f>MATCH(U157,Prawdopodobieństwo!$7:$7,0)</f>
        <v>15</v>
      </c>
      <c r="Z157" s="37">
        <f>INDEX(Prawdopodobieństwo!$1:$1048576,X157,Y157)</f>
        <v>1</v>
      </c>
      <c r="AA157" s="16"/>
      <c r="AB157" s="16"/>
      <c r="AC157" s="15"/>
      <c r="AD157" s="16">
        <f t="shared" si="135"/>
        <v>15</v>
      </c>
      <c r="AE157" s="16">
        <f t="shared" ref="AE157:AE167" si="160">_xlfn.BITXOR(AD157-1,11)+1</f>
        <v>6</v>
      </c>
      <c r="AF157" s="25">
        <f t="shared" si="136"/>
        <v>64</v>
      </c>
      <c r="AG157" s="38">
        <f t="shared" si="152"/>
        <v>0</v>
      </c>
      <c r="AH157" s="25">
        <f>MATCH(AD157,Prawdopodobieństwo!$W:$W,0)</f>
        <v>96</v>
      </c>
      <c r="AI157" s="25">
        <f>MATCH(AE157,Prawdopodobieństwo!$7:$7,0)</f>
        <v>11</v>
      </c>
      <c r="AJ157" s="37">
        <f>INDEX(Prawdopodobieństwo!$1:$1048576,AH157,AI157)</f>
        <v>1</v>
      </c>
      <c r="AK157" s="16"/>
      <c r="AL157" s="16"/>
      <c r="AM157" s="15"/>
      <c r="AN157" s="17"/>
      <c r="AO157" s="16"/>
      <c r="AP157" s="16"/>
    </row>
    <row r="158" spans="1:42">
      <c r="A158" s="16"/>
      <c r="B158" s="16"/>
      <c r="C158" s="16"/>
      <c r="D158" s="16"/>
      <c r="E158" s="16"/>
      <c r="F158" s="16"/>
      <c r="G158" s="16"/>
      <c r="H158" s="16"/>
      <c r="I158" s="15"/>
      <c r="J158" s="16"/>
      <c r="K158" s="16"/>
      <c r="L158" s="17"/>
      <c r="M158" s="16"/>
      <c r="N158" s="16"/>
      <c r="O158" s="16"/>
      <c r="P158" s="16"/>
      <c r="Q158" s="16"/>
      <c r="R158" s="16"/>
      <c r="S158" s="15"/>
      <c r="T158" s="16"/>
      <c r="U158" s="16"/>
      <c r="V158" s="17"/>
      <c r="W158" s="16"/>
      <c r="X158" s="16"/>
      <c r="Y158" s="16"/>
      <c r="Z158" s="16"/>
      <c r="AA158" s="16"/>
      <c r="AB158" s="16"/>
      <c r="AC158" s="15"/>
      <c r="AD158" s="16">
        <f t="shared" si="135"/>
        <v>15</v>
      </c>
      <c r="AE158" s="16">
        <f t="shared" ref="AE158:AE168" si="161">_xlfn.BITXOR(AD158-1,12)+1</f>
        <v>3</v>
      </c>
      <c r="AF158" s="25">
        <f t="shared" si="136"/>
        <v>34</v>
      </c>
      <c r="AG158" s="38">
        <f t="shared" si="152"/>
        <v>0</v>
      </c>
      <c r="AH158" s="25">
        <f>MATCH(AD158,Prawdopodobieństwo!$W:$W,0)</f>
        <v>96</v>
      </c>
      <c r="AI158" s="25">
        <f>MATCH(AE158,Prawdopodobieństwo!$7:$7,0)</f>
        <v>8</v>
      </c>
      <c r="AJ158" s="37">
        <f>INDEX(Prawdopodobieństwo!$1:$1048576,AH158,AI158)</f>
        <v>1</v>
      </c>
      <c r="AK158" s="16"/>
      <c r="AL158" s="16"/>
      <c r="AM158" s="15"/>
      <c r="AN158" s="17"/>
      <c r="AO158" s="16"/>
      <c r="AP158" s="16"/>
    </row>
    <row r="159" spans="1:42">
      <c r="A159" s="16"/>
      <c r="B159" s="16"/>
      <c r="C159" s="16"/>
      <c r="D159" s="16"/>
      <c r="E159" s="16"/>
      <c r="F159" s="16"/>
      <c r="G159" s="16"/>
      <c r="H159" s="16"/>
      <c r="I159" s="15"/>
      <c r="J159" s="16"/>
      <c r="K159" s="16"/>
      <c r="L159" s="17"/>
      <c r="M159" s="16"/>
      <c r="N159" s="16"/>
      <c r="O159" s="16"/>
      <c r="P159" s="16"/>
      <c r="Q159" s="16"/>
      <c r="R159" s="16"/>
      <c r="S159" s="15"/>
      <c r="T159" s="16"/>
      <c r="U159" s="16"/>
      <c r="V159" s="17"/>
      <c r="W159" s="16"/>
      <c r="X159" s="16"/>
      <c r="Y159" s="16"/>
      <c r="Z159" s="16"/>
      <c r="AA159" s="16"/>
      <c r="AB159" s="16"/>
      <c r="AC159" s="15"/>
      <c r="AD159" s="16">
        <f t="shared" si="135"/>
        <v>15</v>
      </c>
      <c r="AE159" s="16">
        <f t="shared" ref="AE159:AE169" si="162">_xlfn.BITXOR(AD159-1,13)+1</f>
        <v>4</v>
      </c>
      <c r="AF159" s="25">
        <f t="shared" si="136"/>
        <v>44</v>
      </c>
      <c r="AG159" s="38">
        <f t="shared" si="152"/>
        <v>0.25</v>
      </c>
      <c r="AH159" s="25">
        <f>MATCH(AD159,Prawdopodobieństwo!$W:$W,0)</f>
        <v>96</v>
      </c>
      <c r="AI159" s="25">
        <f>MATCH(AE159,Prawdopodobieństwo!$7:$7,0)</f>
        <v>9</v>
      </c>
      <c r="AJ159" s="37">
        <f>INDEX(Prawdopodobieństwo!$1:$1048576,AH159,AI159)</f>
        <v>0.5</v>
      </c>
      <c r="AK159" s="16"/>
      <c r="AL159" s="16"/>
      <c r="AM159" s="15"/>
      <c r="AN159" s="17"/>
      <c r="AO159" s="16"/>
      <c r="AP159" s="16"/>
    </row>
    <row r="160" spans="1:42">
      <c r="A160" s="16"/>
      <c r="B160" s="16"/>
      <c r="C160" s="16"/>
      <c r="D160" s="16"/>
      <c r="E160" s="16"/>
      <c r="F160" s="16"/>
      <c r="G160" s="16"/>
      <c r="H160" s="16"/>
      <c r="I160" s="15"/>
      <c r="J160" s="16"/>
      <c r="K160" s="16"/>
      <c r="L160" s="17"/>
      <c r="M160" s="16"/>
      <c r="N160" s="16"/>
      <c r="O160" s="16"/>
      <c r="P160" s="16"/>
      <c r="Q160" s="16"/>
      <c r="R160" s="16"/>
      <c r="S160" s="15"/>
      <c r="T160" s="16"/>
      <c r="U160" s="16"/>
      <c r="V160" s="17"/>
      <c r="W160" s="16"/>
      <c r="X160" s="16"/>
      <c r="Y160" s="16"/>
      <c r="Z160" s="16"/>
      <c r="AA160" s="16"/>
      <c r="AB160" s="16"/>
      <c r="AC160" s="15"/>
      <c r="AD160" s="16">
        <f t="shared" si="135"/>
        <v>15</v>
      </c>
      <c r="AE160" s="16">
        <f t="shared" ref="AE160:AE170" si="163">_xlfn.BITXOR(AD160-1,14)+1</f>
        <v>1</v>
      </c>
      <c r="AF160" s="25">
        <f t="shared" si="136"/>
        <v>14</v>
      </c>
      <c r="AG160" s="38">
        <f t="shared" si="152"/>
        <v>0</v>
      </c>
      <c r="AH160" s="25">
        <f>MATCH(AD160,Prawdopodobieństwo!$W:$W,0)</f>
        <v>96</v>
      </c>
      <c r="AI160" s="25">
        <f>MATCH(AE160,Prawdopodobieństwo!$7:$7,0)</f>
        <v>6</v>
      </c>
      <c r="AJ160" s="37">
        <f>INDEX(Prawdopodobieństwo!$1:$1048576,AH160,AI160)</f>
        <v>1</v>
      </c>
      <c r="AK160" s="16"/>
      <c r="AL160" s="16"/>
      <c r="AM160" s="15"/>
      <c r="AN160" s="17"/>
      <c r="AO160" s="16"/>
      <c r="AP160" s="16"/>
    </row>
    <row r="161" spans="1:42">
      <c r="A161" s="16"/>
      <c r="B161" s="16"/>
      <c r="C161" s="16"/>
      <c r="D161" s="16"/>
      <c r="E161" s="16"/>
      <c r="F161" s="16"/>
      <c r="G161" s="16"/>
      <c r="H161" s="16"/>
      <c r="I161" s="15"/>
      <c r="J161" s="16"/>
      <c r="K161" s="16"/>
      <c r="L161" s="17"/>
      <c r="M161" s="16"/>
      <c r="N161" s="16"/>
      <c r="O161" s="16"/>
      <c r="P161" s="16"/>
      <c r="Q161" s="16"/>
      <c r="R161" s="16"/>
      <c r="S161" s="15"/>
      <c r="T161" s="16"/>
      <c r="U161" s="16"/>
      <c r="V161" s="17"/>
      <c r="W161" s="16"/>
      <c r="X161" s="16"/>
      <c r="Y161" s="16"/>
      <c r="Z161" s="16"/>
      <c r="AA161" s="16"/>
      <c r="AB161" s="16"/>
      <c r="AC161" s="15"/>
      <c r="AD161" s="16">
        <f t="shared" si="135"/>
        <v>15</v>
      </c>
      <c r="AE161" s="16">
        <f t="shared" ref="AE161:AE171" si="164">_xlfn.BITXOR(AD161-1,15)+1</f>
        <v>2</v>
      </c>
      <c r="AF161" s="25">
        <f t="shared" si="136"/>
        <v>24</v>
      </c>
      <c r="AG161" s="38">
        <f t="shared" si="152"/>
        <v>0.25</v>
      </c>
      <c r="AH161" s="25">
        <f>MATCH(AD161,Prawdopodobieństwo!$W:$W,0)</f>
        <v>96</v>
      </c>
      <c r="AI161" s="25">
        <f>MATCH(AE161,Prawdopodobieństwo!$7:$7,0)</f>
        <v>7</v>
      </c>
      <c r="AJ161" s="37">
        <f>INDEX(Prawdopodobieństwo!$1:$1048576,AH161,AI161)</f>
        <v>0.5</v>
      </c>
      <c r="AK161" s="16"/>
      <c r="AL161" s="16"/>
      <c r="AM161" s="15"/>
      <c r="AN161" s="17"/>
      <c r="AO161" s="16"/>
      <c r="AP161" s="16"/>
    </row>
    <row r="162" spans="1:42">
      <c r="A162" s="26"/>
      <c r="B162" s="26"/>
      <c r="C162" s="26"/>
      <c r="D162" s="26"/>
      <c r="E162" s="26"/>
      <c r="F162" s="26"/>
      <c r="G162" s="26"/>
      <c r="H162" s="26"/>
      <c r="I162" s="28"/>
      <c r="J162" s="26"/>
      <c r="K162" s="26"/>
      <c r="L162" s="27"/>
      <c r="M162" s="26"/>
      <c r="N162" s="26"/>
      <c r="O162" s="26"/>
      <c r="P162" s="26"/>
      <c r="Q162" s="26"/>
      <c r="R162" s="26"/>
      <c r="S162" s="28"/>
      <c r="T162" s="26"/>
      <c r="U162" s="26"/>
      <c r="V162" s="27"/>
      <c r="W162" s="26"/>
      <c r="X162" s="26"/>
      <c r="Y162" s="26"/>
      <c r="Z162" s="26"/>
      <c r="AA162" s="26"/>
      <c r="AB162" s="26"/>
      <c r="AC162" s="28"/>
      <c r="AD162" s="26"/>
      <c r="AE162" s="26"/>
      <c r="AF162" s="27"/>
      <c r="AG162" s="26"/>
      <c r="AH162" s="26"/>
      <c r="AI162" s="26"/>
      <c r="AJ162" s="26"/>
      <c r="AK162" s="26"/>
      <c r="AL162" s="26"/>
      <c r="AM162" s="28"/>
      <c r="AN162" s="27"/>
      <c r="AO162" s="26"/>
      <c r="AP162" s="26"/>
    </row>
    <row r="163" spans="1:42">
      <c r="A163" s="22"/>
      <c r="B163" s="22"/>
      <c r="C163" s="22"/>
      <c r="D163" s="22"/>
      <c r="E163" s="22"/>
      <c r="F163" s="23"/>
      <c r="G163" s="23"/>
      <c r="H163" s="22"/>
      <c r="I163" s="24"/>
      <c r="J163" s="22"/>
      <c r="K163" s="22"/>
      <c r="L163" s="23"/>
      <c r="M163" s="22"/>
      <c r="N163" s="23"/>
      <c r="O163" s="23"/>
      <c r="P163" s="22"/>
      <c r="Q163" s="22"/>
      <c r="R163" s="22"/>
      <c r="S163" s="24"/>
      <c r="T163" s="22"/>
      <c r="U163" s="22"/>
      <c r="V163" s="23"/>
      <c r="W163" s="22"/>
      <c r="X163" s="23"/>
      <c r="Y163" s="23"/>
      <c r="Z163" s="22"/>
      <c r="AA163" s="22"/>
      <c r="AB163" s="22"/>
      <c r="AC163" s="24"/>
      <c r="AD163" s="22"/>
      <c r="AE163" s="22"/>
      <c r="AF163" s="23"/>
      <c r="AG163" s="22"/>
      <c r="AH163" s="23"/>
      <c r="AI163" s="23"/>
      <c r="AJ163" s="22"/>
      <c r="AK163" s="22"/>
      <c r="AL163" s="22"/>
      <c r="AM163" s="24"/>
      <c r="AN163" s="23"/>
      <c r="AO163" s="22"/>
      <c r="AP163" s="22"/>
    </row>
    <row r="164" spans="1:42">
      <c r="A164" s="16"/>
      <c r="B164" s="16">
        <f t="shared" si="139"/>
        <v>16</v>
      </c>
      <c r="C164" s="16">
        <f t="shared" si="140"/>
        <v>15</v>
      </c>
      <c r="D164" s="16"/>
      <c r="E164" s="16"/>
      <c r="F164" s="25">
        <f>MATCH(B164,Prawdopodobieństwo!$W:$W,0)</f>
        <v>97</v>
      </c>
      <c r="G164" s="25">
        <f>MATCH(C164,Prawdopodobieństwo!$7:$7,0)</f>
        <v>20</v>
      </c>
      <c r="H164" s="37">
        <f>INDEX(Prawdopodobieństwo!$1:$1048576,F164,G164)</f>
        <v>0.4</v>
      </c>
      <c r="I164" s="15"/>
      <c r="J164" s="16">
        <f t="shared" ref="J164:J165" si="165">IF($B164,$B164,J163)</f>
        <v>16</v>
      </c>
      <c r="K164" s="16">
        <f t="shared" si="142"/>
        <v>14</v>
      </c>
      <c r="L164" s="25">
        <f t="shared" si="143"/>
        <v>144</v>
      </c>
      <c r="M164" s="38">
        <f t="shared" ref="M164:M165" si="166">INDEX(H:H,L164)</f>
        <v>0</v>
      </c>
      <c r="N164" s="25">
        <f>MATCH(J164,Prawdopodobieństwo!$W:$W,0)</f>
        <v>97</v>
      </c>
      <c r="O164" s="25">
        <f>MATCH(K164,Prawdopodobieństwo!$7:$7,0)</f>
        <v>19</v>
      </c>
      <c r="P164" s="37">
        <f>INDEX(Prawdopodobieństwo!$1:$1048576,N164,O164)</f>
        <v>1</v>
      </c>
      <c r="Q164" s="16"/>
      <c r="R164" s="39">
        <f t="shared" ref="R164" si="167">(1-SUM(M164:M172)+SUMPRODUCT(P164:P172,M164:M172))*H164</f>
        <v>0.2</v>
      </c>
      <c r="S164" s="15"/>
      <c r="T164" s="16">
        <f t="shared" si="146"/>
        <v>16</v>
      </c>
      <c r="U164" s="16">
        <f t="shared" si="147"/>
        <v>12</v>
      </c>
      <c r="V164" s="25">
        <f t="shared" si="148"/>
        <v>124</v>
      </c>
      <c r="W164" s="38">
        <f t="shared" ref="W164:W167" si="168">INDEX(R:R,V164)</f>
        <v>0.25</v>
      </c>
      <c r="X164" s="25">
        <f>MATCH(T164,Prawdopodobieństwo!$W:$W,0)</f>
        <v>97</v>
      </c>
      <c r="Y164" s="25">
        <f>MATCH(U164,Prawdopodobieństwo!$7:$7,0)</f>
        <v>17</v>
      </c>
      <c r="Z164" s="37">
        <f>INDEX(Prawdopodobieństwo!$1:$1048576,X164,Y164)</f>
        <v>0.5</v>
      </c>
      <c r="AA164" s="16"/>
      <c r="AB164" s="39">
        <f t="shared" ref="AB164" si="169">(1-SUM(W164:W172)+SUMPRODUCT(Z164:Z172,W164:W172))*R164</f>
        <v>0.1</v>
      </c>
      <c r="AC164" s="15"/>
      <c r="AD164" s="16">
        <f t="shared" si="135"/>
        <v>16</v>
      </c>
      <c r="AE164" s="16">
        <f t="shared" si="151"/>
        <v>8</v>
      </c>
      <c r="AF164" s="25">
        <f t="shared" si="136"/>
        <v>84</v>
      </c>
      <c r="AG164" s="38">
        <f t="shared" ref="AG164:AG171" si="170">INDEX(AB:AB,AF164)</f>
        <v>0.25</v>
      </c>
      <c r="AH164" s="25">
        <f>MATCH(AD164,Prawdopodobieństwo!$W:$W,0)</f>
        <v>97</v>
      </c>
      <c r="AI164" s="25">
        <f>MATCH(AE164,Prawdopodobieństwo!$7:$7,0)</f>
        <v>13</v>
      </c>
      <c r="AJ164" s="37">
        <f>INDEX(Prawdopodobieństwo!$1:$1048576,AH164,AI164)</f>
        <v>0.5</v>
      </c>
      <c r="AK164" s="16"/>
      <c r="AL164" s="39">
        <f t="shared" ref="AL164" si="171">(1-SUM(AG164:AG172)+SUMPRODUCT(AJ164:AJ172,AG164:AG172))*AB164</f>
        <v>0.05</v>
      </c>
      <c r="AM164" s="15"/>
      <c r="AN164" s="25">
        <f>MATCH(B164,Mecze!A:A,0)</f>
        <v>35</v>
      </c>
      <c r="AO164" s="16" t="str">
        <f>INDEX(Mecze!D:D,AN164)</f>
        <v>Islandia</v>
      </c>
      <c r="AP164" s="16"/>
    </row>
    <row r="165" spans="1:42">
      <c r="A165" s="16"/>
      <c r="B165" s="16"/>
      <c r="C165" s="16"/>
      <c r="D165" s="16"/>
      <c r="E165" s="16"/>
      <c r="F165" s="16"/>
      <c r="G165" s="16"/>
      <c r="H165" s="16"/>
      <c r="I165" s="15"/>
      <c r="J165" s="16">
        <f t="shared" si="165"/>
        <v>16</v>
      </c>
      <c r="K165" s="16">
        <f t="shared" si="154"/>
        <v>13</v>
      </c>
      <c r="L165" s="25">
        <f t="shared" si="143"/>
        <v>134</v>
      </c>
      <c r="M165" s="38">
        <f t="shared" si="166"/>
        <v>1</v>
      </c>
      <c r="N165" s="25">
        <f>MATCH(J165,Prawdopodobieństwo!$W:$W,0)</f>
        <v>97</v>
      </c>
      <c r="O165" s="25">
        <f>MATCH(K165,Prawdopodobieństwo!$7:$7,0)</f>
        <v>18</v>
      </c>
      <c r="P165" s="37">
        <f>INDEX(Prawdopodobieństwo!$1:$1048576,N165,O165)</f>
        <v>0.5</v>
      </c>
      <c r="Q165" s="16"/>
      <c r="R165" s="16"/>
      <c r="S165" s="15"/>
      <c r="T165" s="16">
        <f t="shared" si="146"/>
        <v>16</v>
      </c>
      <c r="U165" s="16">
        <f t="shared" si="155"/>
        <v>11</v>
      </c>
      <c r="V165" s="25">
        <f t="shared" si="148"/>
        <v>114</v>
      </c>
      <c r="W165" s="38">
        <f t="shared" si="168"/>
        <v>0.25</v>
      </c>
      <c r="X165" s="25">
        <f>MATCH(T165,Prawdopodobieństwo!$W:$W,0)</f>
        <v>97</v>
      </c>
      <c r="Y165" s="25">
        <f>MATCH(U165,Prawdopodobieństwo!$7:$7,0)</f>
        <v>16</v>
      </c>
      <c r="Z165" s="37">
        <f>INDEX(Prawdopodobieństwo!$1:$1048576,X165,Y165)</f>
        <v>0.5</v>
      </c>
      <c r="AA165" s="16"/>
      <c r="AB165" s="16"/>
      <c r="AC165" s="15"/>
      <c r="AD165" s="16">
        <f t="shared" si="135"/>
        <v>16</v>
      </c>
      <c r="AE165" s="16">
        <f t="shared" si="156"/>
        <v>7</v>
      </c>
      <c r="AF165" s="25">
        <f t="shared" si="136"/>
        <v>74</v>
      </c>
      <c r="AG165" s="38">
        <f t="shared" si="170"/>
        <v>0</v>
      </c>
      <c r="AH165" s="25">
        <f>MATCH(AD165,Prawdopodobieństwo!$W:$W,0)</f>
        <v>97</v>
      </c>
      <c r="AI165" s="25">
        <f>MATCH(AE165,Prawdopodobieństwo!$7:$7,0)</f>
        <v>12</v>
      </c>
      <c r="AJ165" s="37">
        <f>INDEX(Prawdopodobieństwo!$1:$1048576,AH165,AI165)</f>
        <v>1</v>
      </c>
      <c r="AK165" s="16"/>
      <c r="AL165" s="16"/>
      <c r="AM165" s="15"/>
      <c r="AN165" s="17"/>
      <c r="AO165" s="16"/>
      <c r="AP165" s="16"/>
    </row>
    <row r="166" spans="1:42">
      <c r="A166" s="16"/>
      <c r="B166" s="16"/>
      <c r="C166" s="16"/>
      <c r="D166" s="16"/>
      <c r="E166" s="16"/>
      <c r="F166" s="16"/>
      <c r="G166" s="16"/>
      <c r="H166" s="16"/>
      <c r="I166" s="15"/>
      <c r="J166" s="16"/>
      <c r="K166" s="16"/>
      <c r="L166" s="17"/>
      <c r="M166" s="16"/>
      <c r="N166" s="16"/>
      <c r="O166" s="16"/>
      <c r="P166" s="16"/>
      <c r="Q166" s="16"/>
      <c r="R166" s="16"/>
      <c r="S166" s="15"/>
      <c r="T166" s="16">
        <f t="shared" si="146"/>
        <v>16</v>
      </c>
      <c r="U166" s="16">
        <f t="shared" si="157"/>
        <v>10</v>
      </c>
      <c r="V166" s="25">
        <f t="shared" si="148"/>
        <v>104</v>
      </c>
      <c r="W166" s="38">
        <f t="shared" si="168"/>
        <v>0</v>
      </c>
      <c r="X166" s="25">
        <f>MATCH(T166,Prawdopodobieństwo!$W:$W,0)</f>
        <v>97</v>
      </c>
      <c r="Y166" s="25">
        <f>MATCH(U166,Prawdopodobieństwo!$7:$7,0)</f>
        <v>15</v>
      </c>
      <c r="Z166" s="37">
        <f>INDEX(Prawdopodobieństwo!$1:$1048576,X166,Y166)</f>
        <v>1</v>
      </c>
      <c r="AA166" s="16"/>
      <c r="AB166" s="16"/>
      <c r="AC166" s="15"/>
      <c r="AD166" s="16">
        <f t="shared" si="135"/>
        <v>16</v>
      </c>
      <c r="AE166" s="16">
        <f t="shared" si="158"/>
        <v>6</v>
      </c>
      <c r="AF166" s="25">
        <f t="shared" si="136"/>
        <v>64</v>
      </c>
      <c r="AG166" s="38">
        <f t="shared" si="170"/>
        <v>0</v>
      </c>
      <c r="AH166" s="25">
        <f>MATCH(AD166,Prawdopodobieństwo!$W:$W,0)</f>
        <v>97</v>
      </c>
      <c r="AI166" s="25">
        <f>MATCH(AE166,Prawdopodobieństwo!$7:$7,0)</f>
        <v>11</v>
      </c>
      <c r="AJ166" s="37">
        <f>INDEX(Prawdopodobieństwo!$1:$1048576,AH166,AI166)</f>
        <v>1</v>
      </c>
      <c r="AK166" s="16"/>
      <c r="AL166" s="16"/>
      <c r="AM166" s="15"/>
      <c r="AN166" s="17"/>
      <c r="AO166" s="16"/>
      <c r="AP166" s="16"/>
    </row>
    <row r="167" spans="1:42">
      <c r="A167" s="16"/>
      <c r="B167" s="16"/>
      <c r="C167" s="16"/>
      <c r="D167" s="16"/>
      <c r="E167" s="16"/>
      <c r="F167" s="16"/>
      <c r="G167" s="16"/>
      <c r="H167" s="16"/>
      <c r="I167" s="15"/>
      <c r="J167" s="16"/>
      <c r="K167" s="16"/>
      <c r="L167" s="17"/>
      <c r="M167" s="16"/>
      <c r="N167" s="16"/>
      <c r="O167" s="16"/>
      <c r="P167" s="16"/>
      <c r="Q167" s="16"/>
      <c r="R167" s="16"/>
      <c r="S167" s="15"/>
      <c r="T167" s="16">
        <f t="shared" si="146"/>
        <v>16</v>
      </c>
      <c r="U167" s="16">
        <f t="shared" si="159"/>
        <v>9</v>
      </c>
      <c r="V167" s="25">
        <f t="shared" si="148"/>
        <v>94</v>
      </c>
      <c r="W167" s="38">
        <f t="shared" si="168"/>
        <v>0.5</v>
      </c>
      <c r="X167" s="25">
        <f>MATCH(T167,Prawdopodobieństwo!$W:$W,0)</f>
        <v>97</v>
      </c>
      <c r="Y167" s="25">
        <f>MATCH(U167,Prawdopodobieństwo!$7:$7,0)</f>
        <v>14</v>
      </c>
      <c r="Z167" s="37">
        <f>INDEX(Prawdopodobieństwo!$1:$1048576,X167,Y167)</f>
        <v>0.5</v>
      </c>
      <c r="AA167" s="16"/>
      <c r="AB167" s="16"/>
      <c r="AC167" s="15"/>
      <c r="AD167" s="16">
        <f t="shared" si="135"/>
        <v>16</v>
      </c>
      <c r="AE167" s="16">
        <f t="shared" si="160"/>
        <v>5</v>
      </c>
      <c r="AF167" s="25">
        <f t="shared" si="136"/>
        <v>54</v>
      </c>
      <c r="AG167" s="38">
        <f t="shared" si="170"/>
        <v>0.25</v>
      </c>
      <c r="AH167" s="25">
        <f>MATCH(AD167,Prawdopodobieństwo!$W:$W,0)</f>
        <v>97</v>
      </c>
      <c r="AI167" s="25">
        <f>MATCH(AE167,Prawdopodobieństwo!$7:$7,0)</f>
        <v>10</v>
      </c>
      <c r="AJ167" s="37">
        <f>INDEX(Prawdopodobieństwo!$1:$1048576,AH167,AI167)</f>
        <v>0.5</v>
      </c>
      <c r="AK167" s="16"/>
      <c r="AL167" s="16"/>
      <c r="AM167" s="15"/>
      <c r="AN167" s="17"/>
      <c r="AO167" s="16"/>
      <c r="AP167" s="16"/>
    </row>
    <row r="168" spans="1:42">
      <c r="A168" s="16"/>
      <c r="B168" s="16"/>
      <c r="C168" s="16"/>
      <c r="D168" s="16"/>
      <c r="E168" s="16"/>
      <c r="F168" s="16"/>
      <c r="G168" s="16"/>
      <c r="H168" s="16"/>
      <c r="I168" s="15"/>
      <c r="J168" s="16"/>
      <c r="K168" s="16"/>
      <c r="L168" s="17"/>
      <c r="M168" s="16"/>
      <c r="N168" s="16"/>
      <c r="O168" s="16"/>
      <c r="P168" s="16"/>
      <c r="Q168" s="16"/>
      <c r="R168" s="16"/>
      <c r="S168" s="15"/>
      <c r="T168" s="16"/>
      <c r="U168" s="16"/>
      <c r="V168" s="17"/>
      <c r="W168" s="16"/>
      <c r="X168" s="16"/>
      <c r="Y168" s="16"/>
      <c r="Z168" s="16"/>
      <c r="AA168" s="16"/>
      <c r="AB168" s="16"/>
      <c r="AC168" s="15"/>
      <c r="AD168" s="16">
        <f t="shared" si="135"/>
        <v>16</v>
      </c>
      <c r="AE168" s="16">
        <f t="shared" si="161"/>
        <v>4</v>
      </c>
      <c r="AF168" s="25">
        <f t="shared" si="136"/>
        <v>44</v>
      </c>
      <c r="AG168" s="38">
        <f t="shared" si="170"/>
        <v>0.25</v>
      </c>
      <c r="AH168" s="25">
        <f>MATCH(AD168,Prawdopodobieństwo!$W:$W,0)</f>
        <v>97</v>
      </c>
      <c r="AI168" s="25">
        <f>MATCH(AE168,Prawdopodobieństwo!$7:$7,0)</f>
        <v>9</v>
      </c>
      <c r="AJ168" s="37">
        <f>INDEX(Prawdopodobieństwo!$1:$1048576,AH168,AI168)</f>
        <v>0.5</v>
      </c>
      <c r="AK168" s="16"/>
      <c r="AL168" s="16"/>
      <c r="AM168" s="15"/>
      <c r="AN168" s="17"/>
      <c r="AO168" s="16"/>
      <c r="AP168" s="16"/>
    </row>
    <row r="169" spans="1:42">
      <c r="A169" s="16"/>
      <c r="B169" s="16"/>
      <c r="C169" s="16"/>
      <c r="D169" s="16"/>
      <c r="E169" s="16"/>
      <c r="F169" s="16"/>
      <c r="G169" s="16"/>
      <c r="H169" s="16"/>
      <c r="I169" s="15"/>
      <c r="J169" s="16"/>
      <c r="K169" s="16"/>
      <c r="L169" s="17"/>
      <c r="M169" s="16"/>
      <c r="N169" s="16"/>
      <c r="O169" s="16"/>
      <c r="P169" s="16"/>
      <c r="Q169" s="16"/>
      <c r="R169" s="16"/>
      <c r="S169" s="15"/>
      <c r="T169" s="16"/>
      <c r="U169" s="16"/>
      <c r="V169" s="17"/>
      <c r="W169" s="16"/>
      <c r="X169" s="16"/>
      <c r="Y169" s="16"/>
      <c r="Z169" s="16"/>
      <c r="AA169" s="16"/>
      <c r="AB169" s="16"/>
      <c r="AC169" s="15"/>
      <c r="AD169" s="16">
        <f t="shared" si="135"/>
        <v>16</v>
      </c>
      <c r="AE169" s="16">
        <f t="shared" si="162"/>
        <v>3</v>
      </c>
      <c r="AF169" s="25">
        <f t="shared" si="136"/>
        <v>34</v>
      </c>
      <c r="AG169" s="38">
        <f t="shared" si="170"/>
        <v>0</v>
      </c>
      <c r="AH169" s="25">
        <f>MATCH(AD169,Prawdopodobieństwo!$W:$W,0)</f>
        <v>97</v>
      </c>
      <c r="AI169" s="25">
        <f>MATCH(AE169,Prawdopodobieństwo!$7:$7,0)</f>
        <v>8</v>
      </c>
      <c r="AJ169" s="37">
        <f>INDEX(Prawdopodobieństwo!$1:$1048576,AH169,AI169)</f>
        <v>1</v>
      </c>
      <c r="AK169" s="16"/>
      <c r="AL169" s="16"/>
      <c r="AM169" s="15"/>
      <c r="AN169" s="17"/>
      <c r="AO169" s="16"/>
      <c r="AP169" s="16"/>
    </row>
    <row r="170" spans="1:42">
      <c r="A170" s="16"/>
      <c r="B170" s="16"/>
      <c r="C170" s="16"/>
      <c r="D170" s="16"/>
      <c r="E170" s="16"/>
      <c r="F170" s="16"/>
      <c r="G170" s="16"/>
      <c r="H170" s="16"/>
      <c r="I170" s="15"/>
      <c r="J170" s="16"/>
      <c r="K170" s="16"/>
      <c r="L170" s="17"/>
      <c r="M170" s="16"/>
      <c r="N170" s="16"/>
      <c r="O170" s="16"/>
      <c r="P170" s="16"/>
      <c r="Q170" s="16"/>
      <c r="R170" s="16"/>
      <c r="S170" s="15"/>
      <c r="T170" s="16"/>
      <c r="U170" s="16"/>
      <c r="V170" s="17"/>
      <c r="W170" s="16"/>
      <c r="X170" s="16"/>
      <c r="Y170" s="16"/>
      <c r="Z170" s="16"/>
      <c r="AA170" s="16"/>
      <c r="AB170" s="16"/>
      <c r="AC170" s="15"/>
      <c r="AD170" s="16">
        <f t="shared" si="135"/>
        <v>16</v>
      </c>
      <c r="AE170" s="16">
        <f t="shared" si="163"/>
        <v>2</v>
      </c>
      <c r="AF170" s="25">
        <f t="shared" si="136"/>
        <v>24</v>
      </c>
      <c r="AG170" s="38">
        <f t="shared" si="170"/>
        <v>0.25</v>
      </c>
      <c r="AH170" s="25">
        <f>MATCH(AD170,Prawdopodobieństwo!$W:$W,0)</f>
        <v>97</v>
      </c>
      <c r="AI170" s="25">
        <f>MATCH(AE170,Prawdopodobieństwo!$7:$7,0)</f>
        <v>7</v>
      </c>
      <c r="AJ170" s="37">
        <f>INDEX(Prawdopodobieństwo!$1:$1048576,AH170,AI170)</f>
        <v>0.5</v>
      </c>
      <c r="AK170" s="16"/>
      <c r="AL170" s="16"/>
      <c r="AM170" s="15"/>
      <c r="AN170" s="17"/>
      <c r="AO170" s="16"/>
      <c r="AP170" s="16"/>
    </row>
    <row r="171" spans="1:42">
      <c r="A171" s="16"/>
      <c r="B171" s="16"/>
      <c r="C171" s="16"/>
      <c r="D171" s="16"/>
      <c r="E171" s="16"/>
      <c r="F171" s="16"/>
      <c r="G171" s="16"/>
      <c r="H171" s="16"/>
      <c r="I171" s="15"/>
      <c r="J171" s="16"/>
      <c r="K171" s="16"/>
      <c r="L171" s="17"/>
      <c r="M171" s="16"/>
      <c r="N171" s="16"/>
      <c r="O171" s="16"/>
      <c r="P171" s="16"/>
      <c r="Q171" s="16"/>
      <c r="R171" s="16"/>
      <c r="S171" s="15"/>
      <c r="T171" s="16"/>
      <c r="U171" s="16"/>
      <c r="V171" s="17"/>
      <c r="W171" s="16"/>
      <c r="X171" s="16"/>
      <c r="Y171" s="16"/>
      <c r="Z171" s="16"/>
      <c r="AA171" s="16"/>
      <c r="AB171" s="16"/>
      <c r="AC171" s="15"/>
      <c r="AD171" s="16">
        <f t="shared" si="135"/>
        <v>16</v>
      </c>
      <c r="AE171" s="16">
        <f t="shared" si="164"/>
        <v>1</v>
      </c>
      <c r="AF171" s="25">
        <f t="shared" si="136"/>
        <v>14</v>
      </c>
      <c r="AG171" s="38">
        <f t="shared" si="170"/>
        <v>0</v>
      </c>
      <c r="AH171" s="25">
        <f>MATCH(AD171,Prawdopodobieństwo!$W:$W,0)</f>
        <v>97</v>
      </c>
      <c r="AI171" s="25">
        <f>MATCH(AE171,Prawdopodobieństwo!$7:$7,0)</f>
        <v>6</v>
      </c>
      <c r="AJ171" s="37">
        <f>INDEX(Prawdopodobieństwo!$1:$1048576,AH171,AI171)</f>
        <v>1</v>
      </c>
      <c r="AK171" s="16"/>
      <c r="AL171" s="16"/>
      <c r="AM171" s="15"/>
      <c r="AN171" s="17"/>
      <c r="AO171" s="16"/>
      <c r="AP171" s="16"/>
    </row>
    <row r="172" spans="1:42">
      <c r="A172" s="26"/>
      <c r="B172" s="26"/>
      <c r="C172" s="26"/>
      <c r="D172" s="26"/>
      <c r="E172" s="26"/>
      <c r="F172" s="26"/>
      <c r="G172" s="26"/>
      <c r="H172" s="26"/>
      <c r="I172" s="28"/>
      <c r="J172" s="26"/>
      <c r="K172" s="26"/>
      <c r="L172" s="27"/>
      <c r="M172" s="26"/>
      <c r="N172" s="26"/>
      <c r="O172" s="26"/>
      <c r="P172" s="26"/>
      <c r="Q172" s="26"/>
      <c r="R172" s="26"/>
      <c r="S172" s="28"/>
      <c r="T172" s="26"/>
      <c r="U172" s="26"/>
      <c r="V172" s="27"/>
      <c r="W172" s="26"/>
      <c r="X172" s="26"/>
      <c r="Y172" s="26"/>
      <c r="Z172" s="26"/>
      <c r="AA172" s="26"/>
      <c r="AB172" s="26"/>
      <c r="AC172" s="28"/>
      <c r="AD172" s="26"/>
      <c r="AE172" s="26"/>
      <c r="AF172" s="27"/>
      <c r="AG172" s="26"/>
      <c r="AH172" s="26"/>
      <c r="AI172" s="26"/>
      <c r="AJ172" s="26"/>
      <c r="AK172" s="26"/>
      <c r="AL172" s="26"/>
      <c r="AM172" s="28"/>
      <c r="AN172" s="27"/>
      <c r="AO172" s="26"/>
      <c r="AP172" s="26"/>
    </row>
    <row r="173" spans="1:42">
      <c r="F173" s="16"/>
      <c r="G173" s="16"/>
      <c r="I173" s="15"/>
      <c r="L173" s="17"/>
      <c r="M173" s="16"/>
      <c r="N173" s="16"/>
      <c r="O173" s="16"/>
      <c r="P173" s="16"/>
      <c r="R173" s="16"/>
      <c r="S173" s="15"/>
      <c r="V173" s="17"/>
      <c r="W173" s="16"/>
      <c r="X173" s="16"/>
      <c r="Y173" s="16"/>
      <c r="Z173" s="16"/>
      <c r="AB173" s="16"/>
      <c r="AC173" s="15"/>
      <c r="AF173" s="17"/>
      <c r="AH173" s="16"/>
      <c r="AI173" s="16"/>
      <c r="AM173" s="1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Mecze</vt:lpstr>
      <vt:lpstr>Prawdopodobieństwo</vt:lpstr>
      <vt:lpstr>Obliczenia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Szkolenie</cp:lastModifiedBy>
  <dcterms:created xsi:type="dcterms:W3CDTF">2016-06-26T05:57:10Z</dcterms:created>
  <dcterms:modified xsi:type="dcterms:W3CDTF">2016-06-27T07:49:37Z</dcterms:modified>
</cp:coreProperties>
</file>